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135" windowWidth="26700" windowHeight="11640"/>
  </bookViews>
  <sheets>
    <sheet name="ГКПЗ 2020" sheetId="1" r:id="rId1"/>
  </sheets>
  <definedNames>
    <definedName name="_xlnm._FilterDatabase" localSheetId="0" hidden="1">'ГКПЗ 2020'!$A$3:$M$3</definedName>
    <definedName name="_xlnm.Print_Titles" localSheetId="0">'ГКПЗ 2020'!$2:$3</definedName>
  </definedNames>
  <calcPr calcId="145621"/>
</workbook>
</file>

<file path=xl/calcChain.xml><?xml version="1.0" encoding="utf-8"?>
<calcChain xmlns="http://schemas.openxmlformats.org/spreadsheetml/2006/main">
  <c r="I611" i="1" l="1"/>
  <c r="I437" i="1"/>
  <c r="I415" i="1"/>
  <c r="H405" i="1"/>
  <c r="I402" i="1"/>
  <c r="H402" i="1"/>
  <c r="I355" i="1"/>
  <c r="I332" i="1"/>
  <c r="I208" i="1"/>
  <c r="I202" i="1"/>
  <c r="I182" i="1"/>
  <c r="I148" i="1"/>
  <c r="I146" i="1"/>
  <c r="I98" i="1"/>
  <c r="I83" i="1"/>
  <c r="I26" i="1"/>
  <c r="H19" i="1"/>
  <c r="A316" i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315" i="1"/>
  <c r="A313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</calcChain>
</file>

<file path=xl/sharedStrings.xml><?xml version="1.0" encoding="utf-8"?>
<sst xmlns="http://schemas.openxmlformats.org/spreadsheetml/2006/main" count="6934" uniqueCount="1886">
  <si>
    <t>№
п/п</t>
  </si>
  <si>
    <t>Код по ОКВЭД2</t>
  </si>
  <si>
    <t>Код по
ОКПД2</t>
  </si>
  <si>
    <t>Предмет закупки</t>
  </si>
  <si>
    <t>Источник финансирования, статья затрат</t>
  </si>
  <si>
    <t>Инициатор закупки</t>
  </si>
  <si>
    <t>Единица измерения
(по ОКЕИ)</t>
  </si>
  <si>
    <t>Сведения о количестве (объеме)</t>
  </si>
  <si>
    <t>Планируемый период оплаты (для долгосроч-ных договоров объем оплаты по годам, тыс. руб.)</t>
  </si>
  <si>
    <t>Планируемый период закупки (заключения договора)</t>
  </si>
  <si>
    <t>Месяц начала - окончания поставки товаров, выполнения работ, оказания услуг</t>
  </si>
  <si>
    <t>Планируемый способ закупки</t>
  </si>
  <si>
    <t>Годовая комплексная программа закупок (ГКПЗ) АО "ЛГЭК" на 2019 г.</t>
  </si>
  <si>
    <t>Планируемая цена, тыс. руб.</t>
  </si>
  <si>
    <t>64.19</t>
  </si>
  <si>
    <t>64.19.21</t>
  </si>
  <si>
    <t>Оказание финансовых услуг по кредитованию банковского счета (овердрафт) с лимитом задолженности 50 000 000 (пятьдесят миллионов) рублей с открытием банковского счета в валюте РФ; без обеспечения.</t>
  </si>
  <si>
    <t>2.15.2. "Проценты к уплате"</t>
  </si>
  <si>
    <t>Фин. управление</t>
  </si>
  <si>
    <t>МЛН РУБ</t>
  </si>
  <si>
    <t>февраль 2018 - февраль 2020 (4354,2 в 18г.,
4750 в 19г.,
4750 в 20г.,
395,8 в 21г.)</t>
  </si>
  <si>
    <t>январь 2018</t>
  </si>
  <si>
    <t>февраль 2018 - февраль 2021</t>
  </si>
  <si>
    <t>открытый запрос предложений</t>
  </si>
  <si>
    <t>Оказание финансовых услуг по предоставлению возобновляемой кредитной линии с открытием банковского счета в валюте РФ; без обеспечения.</t>
  </si>
  <si>
    <t>2.14.2. "Проценты к уплате"</t>
  </si>
  <si>
    <t>август 2018 - июль 2021
(24 207,5 в 18г.,
57 750 в 19г.,
57 750 в 20г.,
23 891,1 в 21г.)</t>
  </si>
  <si>
    <t>июль 2018</t>
  </si>
  <si>
    <t>август 2018 - июль 2021</t>
  </si>
  <si>
    <t>открытый запрос цен</t>
  </si>
  <si>
    <t>69.20.1</t>
  </si>
  <si>
    <t>Проведение обязательного аудита бухгалтерской (финансовой) отчетности АО "ЛГЭК" за 2019 год.</t>
  </si>
  <si>
    <t>2.6.19.2. "Аудит"</t>
  </si>
  <si>
    <t>Бухгалтерия</t>
  </si>
  <si>
    <t>УСЛ ЕД</t>
  </si>
  <si>
    <t>октябрь, декабрь 2019, март 2020
(600 в 18г.,
200 в 19г.)</t>
  </si>
  <si>
    <t>май 2019</t>
  </si>
  <si>
    <t>сентябрь 2019 - 
 март 2020</t>
  </si>
  <si>
    <t>запрос цен в электронной форме</t>
  </si>
  <si>
    <t>71.12</t>
  </si>
  <si>
    <t>Выполнение топографо-геодезических работ и работ по определению местоположения границ СЗЗ объекта капитального строительства с изготовлением карт (планов) СЗЗ (описание местоположения границ СЗЗ) для АО "ЛГЭК".</t>
  </si>
  <si>
    <t>2.14.1. "Инвестиции (услуги)"</t>
  </si>
  <si>
    <t>УКС
УТП</t>
  </si>
  <si>
    <t>в соответствии с требованиями ТЗ</t>
  </si>
  <si>
    <t>18 000,00</t>
  </si>
  <si>
    <t>в соответствии с договором и утвержденным бюджетом
(0 в 19г.,
18 000 в 20г.)</t>
  </si>
  <si>
    <t>декабрь 2019</t>
  </si>
  <si>
    <t>январь 2020 - декабрь 2020</t>
  </si>
  <si>
    <t>простая закупка</t>
  </si>
  <si>
    <t>65.12.1</t>
  </si>
  <si>
    <t>65.12.12</t>
  </si>
  <si>
    <t>Добровольное медицинское страхование работников АО "ЛГЭК".</t>
  </si>
  <si>
    <t>2.6.18.1. "Страхование от несчастных случаев и добровольное медицинское страхование"</t>
  </si>
  <si>
    <t>ЧЕЛ</t>
  </si>
  <si>
    <t>ежеквартально октябрь 2019 - сентябрь 2020
(175 в 19г.,
525 в 20г.)</t>
  </si>
  <si>
    <t>сентябрь 2019</t>
  </si>
  <si>
    <t>октябрь 2019 - сентябрь 2020</t>
  </si>
  <si>
    <t>65.1</t>
  </si>
  <si>
    <t>Страхование опасных производственных объектов АО "ЛГЭК".</t>
  </si>
  <si>
    <t>2.6.18.4.1. "Страхование прочее (экологическое страхование и страхование опасных объектов)"</t>
  </si>
  <si>
    <t>Сл. гл. энергетика</t>
  </si>
  <si>
    <t>март 2019 - март 2020
(177,83 в 19г.,
59,27 в 20г.)</t>
  </si>
  <si>
    <t>февраль 2019</t>
  </si>
  <si>
    <t>30 марта 2019 - 30 марта 2020</t>
  </si>
  <si>
    <t>Страхование опасных производственных объектов АО "ЛГЭК"</t>
  </si>
  <si>
    <t>ноябрь 2019 - ноябрь 2020</t>
  </si>
  <si>
    <t>октябрь 2019</t>
  </si>
  <si>
    <t>23 ноября 2019 - 23 ноября 2020</t>
  </si>
  <si>
    <t>конкурентные переговоры, стоимостью не более 100 тыс. руб.</t>
  </si>
  <si>
    <t>33.12</t>
  </si>
  <si>
    <t>33.12.16</t>
  </si>
  <si>
    <t>Оказание услуг по комплексному обслуживанию копировально-множительной техники АО "ЛГЭК".</t>
  </si>
  <si>
    <t>2.4.2. "Услуги по ремонту элементов ИТ-инфраструктуры и систем связи"</t>
  </si>
  <si>
    <t>ДИТиС</t>
  </si>
  <si>
    <t>май 2019 - 
май 2020
(550 в 19г.,
275 в 20г.)</t>
  </si>
  <si>
    <t>март 2018</t>
  </si>
  <si>
    <t>апрель 2019 - апрель 2020</t>
  </si>
  <si>
    <t>31.62</t>
  </si>
  <si>
    <t>31.62.9</t>
  </si>
  <si>
    <t>Ремонт УАТС AVAYA</t>
  </si>
  <si>
    <t>2019 - 2020</t>
  </si>
  <si>
    <t>январь 2019</t>
  </si>
  <si>
    <t>июнь 2019 - июнь 2020</t>
  </si>
  <si>
    <t>малая закупка, стоимостью не более 100 тыс. руб.</t>
  </si>
  <si>
    <t>43.22</t>
  </si>
  <si>
    <t>Введение ограничения предоставления услуг водоотведения потребителям АО "ЛГЭК", а также возобновление предоставления услуг водоотведения таким потребителям.</t>
  </si>
  <si>
    <t>2.6.23. "Услуги по истребованию задолженности"</t>
  </si>
  <si>
    <t>ДСб</t>
  </si>
  <si>
    <t>по факту оказания услуг
(1125 в 19г.,
375 в 20г.)</t>
  </si>
  <si>
    <t>март 2019 - февраль 2020</t>
  </si>
  <si>
    <t>63.11.1</t>
  </si>
  <si>
    <t>Выдача выписок из домовой книги с целью взыскания задолженности за коммунальные услуги</t>
  </si>
  <si>
    <t>ШТ</t>
  </si>
  <si>
    <t>по фактической потребности</t>
  </si>
  <si>
    <t>по факту оказания услуг</t>
  </si>
  <si>
    <t>январь 2020 - декабрь 2020</t>
  </si>
  <si>
    <t>закупка у единственного поставщика (исполнителя, подрядчика)</t>
  </si>
  <si>
    <t>65.12.2</t>
  </si>
  <si>
    <t>Оказание услуг по обязательному страхованию гражданской ответственности владельцев транспортных средств (ОСАГО) АО "ЛГЭК".</t>
  </si>
  <si>
    <t>2.6.18.2. "Страхование гражданской ответственности владельцев автосредств"</t>
  </si>
  <si>
    <t>АТУ</t>
  </si>
  <si>
    <t>август 2019 - июль 2020
(600,00 в 19г.,
900,00 в 20г.)</t>
  </si>
  <si>
    <t>август 2019</t>
  </si>
  <si>
    <t>август 2019 - 
август 2020</t>
  </si>
  <si>
    <t>53.10.2</t>
  </si>
  <si>
    <t>53.10.12</t>
  </si>
  <si>
    <t>Оказание услуг по доставке почтовых отправлений по городу Липецку и Липецкой области (включая стоимость конверта).</t>
  </si>
  <si>
    <t>2.6.6. "Почтовые услуги"</t>
  </si>
  <si>
    <t>по факту оказания услуг
(800 в 19г.,
400 в 20г.)</t>
  </si>
  <si>
    <t>февраль 2019 - март 2019</t>
  </si>
  <si>
    <t>апрель 2019 - 
март 2020</t>
  </si>
  <si>
    <t>Оказание услуг по доставке почтовых отправлений за пределами Липецкой области (включая стоимость конверта).</t>
  </si>
  <si>
    <t>по факту оказания услуг
(107 в 19г.,
53 в 20г.)</t>
  </si>
  <si>
    <t>март 2019</t>
  </si>
  <si>
    <t>53.20.3</t>
  </si>
  <si>
    <t>53.20</t>
  </si>
  <si>
    <t>Оказание услуг по доставке документов (квитанций и уведомлений)</t>
  </si>
  <si>
    <t>сентябрь 2019 - август 2020</t>
  </si>
  <si>
    <t>открытый запрос предложений в электронной форме</t>
  </si>
  <si>
    <t>18.12</t>
  </si>
  <si>
    <t>Изготовление платежных документов (квитанций).</t>
  </si>
  <si>
    <t>ТЫС ШТ</t>
  </si>
  <si>
    <t>по факту оказания услуг
(3138,75 в 19г.,
1046,25 в 20г.)</t>
  </si>
  <si>
    <t>простая закупка в электронной форме</t>
  </si>
  <si>
    <t>Доставка платежных документов (квитанций).</t>
  </si>
  <si>
    <t>по факту оказания услуг
(3240 в 19г.,
1080 в 20г.)</t>
  </si>
  <si>
    <t xml:space="preserve"> март 2019 </t>
  </si>
  <si>
    <t>Оказание услуг по печати платежных документов на оплату задолженности за коммунальные услуги.</t>
  </si>
  <si>
    <t>по факту оказания услуг
(147,50 в 19г.,
147,50 в 20г.)</t>
  </si>
  <si>
    <t>июнь 2019 - 
июль 2019</t>
  </si>
  <si>
    <t>июль 2019 - 
июнь 2020</t>
  </si>
  <si>
    <t>43.21</t>
  </si>
  <si>
    <t>43.21.10.210</t>
  </si>
  <si>
    <t>Установка приборов учета электрической энергии</t>
  </si>
  <si>
    <t>2.6.15. "Контрольное обслуживание ИПУ, установка ИПУ, обследование на наличие технической возможности установки ИПУ"</t>
  </si>
  <si>
    <t>декабрь 2019 - декабрь 2020</t>
  </si>
  <si>
    <t>43.22.11.160</t>
  </si>
  <si>
    <t>Установка приборов учета горячей и холодной воды</t>
  </si>
  <si>
    <t>апрель 2019</t>
  </si>
  <si>
    <t>май 2019 - май 2020</t>
  </si>
  <si>
    <t>33.13</t>
  </si>
  <si>
    <t>33.13.1</t>
  </si>
  <si>
    <t>Оказание услуг по вводу в эксплуатацию (первичный и повторный) установленных приборов учета и услуг по проверке состояния и достоверности предоставляемых потребителями сведений о показаниях приборов учета, установленных у собственников и пользователей помещений (жилых и нежилых), расположенных в многоквартирных домах (МКЖД) – потребителей АО "ЛГЭК" (контрольное обслуживание).</t>
  </si>
  <si>
    <t>71.20</t>
  </si>
  <si>
    <t>Переоценка запасов Ситовского и Кузьминского участков Липецкого месторождения подземных вод.</t>
  </si>
  <si>
    <t>2.6.22. "Лицензирование и экспертизы"</t>
  </si>
  <si>
    <t>КВС</t>
  </si>
  <si>
    <t>по факту оказания услуг
(6 498,5 в 19г.,
10 666 в 20г.,
270 в 21 г.)</t>
  </si>
  <si>
    <t>июнь 2019 - июнь 2021</t>
  </si>
  <si>
    <t>71.12.53</t>
  </si>
  <si>
    <t>71.12.39.113</t>
  </si>
  <si>
    <t>Разработка проектов и утверждение границ санитарно-защитной зоны (СЗЗ) для объектов АО "ЛГЭК".</t>
  </si>
  <si>
    <t>по факту оказания услуг
(1 560 в 20г.,
1 560 в 21 г.)</t>
  </si>
  <si>
    <t>август 2020</t>
  </si>
  <si>
    <t>сентябрь 2020 - август 2021</t>
  </si>
  <si>
    <t>39.00.23</t>
  </si>
  <si>
    <t>Разработка "Проекта инвентаризации объема выбросов парниковых газов АО "ЛГЭК" за 2018 год".</t>
  </si>
  <si>
    <t>по факту, не позднее последнего дня месяца, следующего за месяцем оказания услуг</t>
  </si>
  <si>
    <t>декабрь 2018 - январь 2019</t>
  </si>
  <si>
    <t>февраль 2019 - август 2019</t>
  </si>
  <si>
    <t>65.11</t>
  </si>
  <si>
    <t>Страхование работников АО "ЛГЭК" на случай причинения вреда их жизни или здоровью в результате несчастного случая.</t>
  </si>
  <si>
    <t>Зам. ген. директора по персоналу и адм. вопросам</t>
  </si>
  <si>
    <t>май 2019
(60 в 19г.,
0 в 20г.)</t>
  </si>
  <si>
    <t>71.12.13</t>
  </si>
  <si>
    <t>Разработка и реализация (в рамках механизма энергосервисного контракта) мероприятий, направленных на снижение потребления электроэнергии на котельной "Центролит", расположенной по адресу: РФ, Липецкая область, город Липецк, улица Юношеская, 50.</t>
  </si>
  <si>
    <t>2.16.15. "Выплаты по энергосервисному контракту"</t>
  </si>
  <si>
    <t>Исполнит. директор</t>
  </si>
  <si>
    <t>в соответствии с ТЗ</t>
  </si>
  <si>
    <t>август 2018 - декабрь 2022
(540 в 18г.,
1080 в 19г.,
1600 в 20г.,
2700 в 21г.,
2700 в 22г.)</t>
  </si>
  <si>
    <t>апрель 2018</t>
  </si>
  <si>
    <t>апрель 2018 - декабрь 2022</t>
  </si>
  <si>
    <t>открытый запрос предложений, участники МСП</t>
  </si>
  <si>
    <t>Страхование жизни и здоровья дружинников</t>
  </si>
  <si>
    <t>2.9.1. "Страхование от несчастных случаев (БДР)"</t>
  </si>
  <si>
    <t>ГО и ЧС</t>
  </si>
  <si>
    <t>февраль</t>
  </si>
  <si>
    <t>январь</t>
  </si>
  <si>
    <t>февраль 2019 - февраль 2020</t>
  </si>
  <si>
    <t>71.12.1</t>
  </si>
  <si>
    <t>Выполнение исходно-разрешительной, рабочей и проектной документации (согласно постановлению Правительства РФ № 87 от 16.02.2008) по объекту: "Водоснабжение объекта "Жилой комплекс "Авангард" с подземной автостоянкой и нежилыми помещениями по пер. Яблочкина, 9" (строительство водопроводной сети от точки подключения в существующую водопроводную сеть Ду=500 мм по ул. Юных Натуралистов до границы земельного участка объекта: "Водоснабжение объекта "Жилой комплекс "Авангард" с подземной автостоянкой и нежилыми помещениями по пер. Яблочкина, 9").</t>
  </si>
  <si>
    <t>2.12.3.1. "Инвестиции на капстроительство по договорам подключения (услуги)"</t>
  </si>
  <si>
    <t>УТП</t>
  </si>
  <si>
    <t>в соответствии с договором и утвержденным бюджетом
(159,4692 в 19г.,
110,00 в 20г.)</t>
  </si>
  <si>
    <t>май</t>
  </si>
  <si>
    <t>июнь 2019 - май 2020</t>
  </si>
  <si>
    <t>простая закупка, участники МСП</t>
  </si>
  <si>
    <t>71.12
42.22.2</t>
  </si>
  <si>
    <t>71.12.1
42.22.2</t>
  </si>
  <si>
    <t>Выполнение исходно-разрешительной документации, рабочей документации и проектной документации (согласно постановлению Правительства РФ № 87 от 16.02.2008) по объектам:
1. "Электроснабжение объекта "Жилой комплекс "Авангард" с подземной автостоянкой и нежилыми помещениями по пер. Яблочкина в г. Липецке" по почтовому адресу ориентира: г. Липецк, пер. Яблочкина, д. 9" (реконструкция оборудования РУ- 6 кВ РП-4 инв.№431828; реконструкция ТП-51 оборудования инв.№400766);
2. "Электроснабжение объекта: "Жилой комплекс "Авангард" с подземной автостоянкой и нежилыми помещениями по пер. Яблочкина в г. Липецке" (строительство новой ТП по пер. Яблочкина; монтаж трансформатора №1 в новой ТП; монтаж трансформатора №2 в новой ТП; монтаж оборудования в РУ-6кВ новой ТП; монтаж оборудования в РУ-0,4 кВ новой ТП; монтаж узла учета в РУ-0,4 кВ новой ТП; монтаж пожарно-охранной сигнализации в новой ТП; строительство КЛ-6 кВ от РП-4 до новой ТП; строительство КЛ-0,4 кВ от новой ТП до ВРУ-0,4 кВ объекта "Жилой комплекс "Авангард" с подземной автостоянкой и нежилыми помещениями по пер. Яблочкина");
3. "Электроснабжение объекта "Жилой комплекс "Авангард" с подземной автостоянкой и нежилыми помещениями по пер. Яблочкина в г. Липецке" по почтовому адресу ориентира: г. Липецк, пер. Яблочкина, д. 9" (строительство КЛ-6 кВ от ТП-51 до новой ТП для ЖК "Авангард" по пер. Яблочкина).</t>
  </si>
  <si>
    <t>2.12.1.1. "Инвестиции на технологическое присоединение к ЭС (услуги)"</t>
  </si>
  <si>
    <t>УСЛ ЕД
УСЛ ЕД</t>
  </si>
  <si>
    <t>3
3</t>
  </si>
  <si>
    <t>в соответствии с договором и утвержденным бюджетом
(3 118,77 в 19г.,
2 079,18 в 20г.)</t>
  </si>
  <si>
    <t>июнь 2019 - 30 марта 2020</t>
  </si>
  <si>
    <t>71.12
42.21</t>
  </si>
  <si>
    <t>71.12.1
42.21</t>
  </si>
  <si>
    <t>Выполнение корректировки исходно-разрешительной, рабочей и проектной документации (согласно постановлению Правительства РФ № 87 от 16.02.2008), выполнение строительно-монтажных работ по объекту: "Строительство канализационного коллектора (Ду=900 мм - 1200 мм) от ГНС, расположенной по адресу: г. Липецк, ул. Котовского, владение 41а, до очистных сооружений г. Липецка МУП "ЛиСА" 2 этап".</t>
  </si>
  <si>
    <t>2.12.4.1. "Инвестиции на капстроительство (услуги)"</t>
  </si>
  <si>
    <t>1
1</t>
  </si>
  <si>
    <t>в соответствии с договором и утвержденным бюджетом
(17 430,00 в 19г.,
12 900,00 в 20г.,
9 707,17 в 21г.)</t>
  </si>
  <si>
    <t>август 2019 - сентябрь 2021</t>
  </si>
  <si>
    <t>62.01</t>
  </si>
  <si>
    <t>62.01.29</t>
  </si>
  <si>
    <t>Оказание услуг по разработке мобильного приложения сайта АО "ЛГЭК".</t>
  </si>
  <si>
    <t>2.6.4. "Информационные услуги"</t>
  </si>
  <si>
    <t>ЧАСТЬ</t>
  </si>
  <si>
    <t>в соответствии с договором и утвержденным бюджетом
(192,00 в 19г.,
480,00 в 20г.,
72,00 в 21г.)</t>
  </si>
  <si>
    <t>ноябрь 2019 - март 2021</t>
  </si>
  <si>
    <t>42.22.2</t>
  </si>
  <si>
    <t>Выполнение строительно-монтажных и пусконаладочных работ по объектам:
1. "Электроснабжение нежилого помещения № 6 по адресу: г. Липецк, ул. Краснозаводская, д.6" (монтаж прибора учета во ВРУ-0,4 кВ , запитанного от ТП-709, нежилого помещения № 6 по ул. Краснозаводская, д.6)
2. "Электроснабжение нежилого помещения № 6 по адресу: г. Липецк, ул. Краснозаводская, д. 6" (строительство КЛ-0,4 кВ от ТП-709 до помещения № 6 по ул. Краснозаводская, д.6).</t>
  </si>
  <si>
    <t>2</t>
  </si>
  <si>
    <t>в соответствии с договором и утвержденным бюджетом
(0 в 19г.,
1 914,29859 в 20г.)</t>
  </si>
  <si>
    <t>ноябрь 2019 - декабрь 2019</t>
  </si>
  <si>
    <t>декабрь - 30 января 2020</t>
  </si>
  <si>
    <t>Выполнение исходно-разрешительной документации, рабочей документации, строительно-монтажных и пусконаладочных работ по электроснабжению объектов в г. Липецк:
1. "Электроснабжение автомойки по адресу: г. Липецк, ул. Московская, стр.28";
2. "Электроснабжение автомойки по адресу: г. Липецк, ул. Московская, строение 28";
3. "Электроснабжение здания склада по адресу: г. Липецк, пр. Поперечный, д. 3, участок №5";
4. "Электроснабжение здания склада по адресу: г. Липецк, пр. Поперечный, д. 3, участок №5";
5. "Электроснабжение гаража № 100 по адресу: г. Липецк, гаражный кооператив "Вертикаль";
6. "Электроснабжение строящегося здания технического обслуживания автомобилей по адресу: г. Липецк, ул. Московская, в районе владения 171 б, кад.№ 48:20:0043601:399";
7. "Реконструкция (вынос) участков кабельной линии 10 кВ от ТП271-ТП362 (ААШВ 3*95 ал) инв. № 345572 и кабельной линии 10 кВ от ТП274-ТП362 (ААШВ 3*95 ал) инв. № 345575, попадающих в зону строительства пристройки к зданию для размещения судебных участков мировых судей по ул. Полиграфическая, д. 5 в г. Липецке";
8. "Электроснабжение торгово-административное здания с навесом для пассажиров по адресу: г. Липецк, ул. Яна Берзина, д. 3, корп. а";
9. "Электроснабжение торгово-административное здания с навесом для пассажиров по адресу: г. Липецк, ул. Яна Берзина, д. 3, корп. а";
10. "Электроснабжение административного здания по адресу: г. Липецк, земельный участок кад. № 48:20:0043601:25175";
11. "Электроснабжение административного здания по адресу: г. Липецк, земельный участок кад. № 48:20:0043601:25175".</t>
  </si>
  <si>
    <t>11
11</t>
  </si>
  <si>
    <t>6261,48864</t>
  </si>
  <si>
    <t>в соответствии с договором и утвержденным бюджетом
(1 962,19886 в 19г.,
4 299,28978 в 20г.)</t>
  </si>
  <si>
    <t>октябрь 2019 - 21 августа 2020</t>
  </si>
  <si>
    <t>22.21</t>
  </si>
  <si>
    <t>Заключение дистрибьюторского договора на поставку полимерной продукции для водоснабжения, водоотведения, теплоснабжения и кабельных коммуникаций.</t>
  </si>
  <si>
    <t>2.3.2.2.1. "Материалы на ремонт ОС (хозспособ КЭС)"
2.3.2.2.3. "Материалы на ремонт ОС (хозспособ КВС)"</t>
  </si>
  <si>
    <t>КЭС
КВС</t>
  </si>
  <si>
    <t>в соответствии с договором и утвержденным бюджетом
(10 000,00 в 19г.,
45 000,00 в 20г.,
45 000,00 в 21г.)</t>
  </si>
  <si>
    <t>сентябрь 2019 - декабрь 2021</t>
  </si>
  <si>
    <t>Выполнение исходно-разрешительной документации, рабочей документации, строительно-монтажных и пусконаладочных работ по электроснабжению объектов в г. Липецк:
1. "Электроснабжение садового домика по адресу: г. Липецк, СНП "Спутник", массив 1, участок 129";
2. "Электроснабжение садового домика по адресу: г. Липецк, СНП "Спутник", 2 массив, участок № 185";
3. "Электроснабжение садового домика по адресу: г. Липецк, СНП "Спутник", II массив, участок № 492";
4. "Электроснабжение строящегося садового домика по адресу: г. Липецк, СТ " Ударник", 2 массив, участок № 2 Ж";
5. "Электроснабжение садового домика по почтовому адресу ориентира: г. Липецк, СНТ "Горняк-1", участок № 266";
6. "Электроснабжение садового домика по адресу: г. Липецк, СНТ "Горняк-1", участок № 867";
7. "Электроснабжение садового домика по адресу: г. Липецк, СНТ "Горняк-1", участок №1654";
8. "Электроснабжение садового домика по адресу: г. Липецк, территория садоводческого некоммерческого партнерства "Спутник", земельный участок 552 а".</t>
  </si>
  <si>
    <t>8
8</t>
  </si>
  <si>
    <t>в соответствии с договором и утвержденным бюджетом
(1 744,032 в 19г.,
393,228 в 20г.)</t>
  </si>
  <si>
    <t>октябрь 2019 - 21 февраля 2020</t>
  </si>
  <si>
    <t>Выполнение исходно-разрешительной документации, рабочей документации, строительно-монтажных и пусконаладочных работ по электроснабжению объектов в г. Липецк:
1. "Электроснабжение садового домика по почтовому адресу ориентира: г. Липецк, СНП "Мечта", участок № 875 д";
2. "Электроснабжение кирпичного садового домика адресу: г. Липецк, СНП "Мечта", линия № 2, земельный участок № 388";
3. "Электроснабжение садового домика по почтовому адресу ориентира: г. Липецк, СНП "Мечта", участок №1183";
4. "Электроснабжение садового домика по почтовому адресу ориентира: г. Липецк, СНП "Мечта", участок № 346";
5. "Электроснабжение садового домика по адресу: г. Липецк, СНП "Мечта", участок № 1097 а";
6. "Электроснабжение садового домика по адресу: г. Липецк, СНТ "Венера", линия 25, участок № 12";
7. "Электроснабжение садового домика по адресу: г. Липецк, СТ "Тракторостроитель-2", линия № 5, земельный участок № 4";
8. "Электроснабжение садового домика по адресу: г. Липецк, СНП "Мечта", участок № 286";
9. "Электроснабжение садового домика с мансардой по адресу: г. Липецк, СНП "Мечта", участок № 379".</t>
  </si>
  <si>
    <t>9
9</t>
  </si>
  <si>
    <t>в соответствии с договором и утвержденным бюджетом
(3 492,1608 в 19г.,
2 301,1992 в 20г.)</t>
  </si>
  <si>
    <t>Выполнение исходно-разрешительной документации, рабочей документации, строительно-монтажных и пусконаладочных работ по электроснабжению объектов в г. Липецк:
1. "Электроснабжение здания кафе по адресу: г. Липецк, ул. Неделина, земельный участок (кад. № 48:20:0045903:26)";
2. "Электроснабжение здания кафе по адресу: г. Липецк, ул. Неделина, земельный участок (кад. № 48:20:0045903:26)";
3. "Электроснабжение административного здания по адресу: г. Липецк, ул. Индустриальная, д. 162";
4. "Электроснабжение административного здания по адресу: г. Липецк, ул. Индустриальная, д. 162";
5. "Электроснабжение склада по адресу: г. Липецк, земельный участок кад.№ 48:20:0041801:289";
6. "Электроснабжение склада по адресу: г. Липецк, земельный участок кад.№ 48:20:0041801:289";
7. "Электроснабжение овощехранилища и гаража по почтовому адресу ориентира: г. Липецк, проезд Петровский, д. 1 б";
8. "Электроснабжение овощехранилища и гаража по почтовому адресу ориентира: г. Липецк, проезд Петровский, д. 1 б".</t>
  </si>
  <si>
    <t>в соответствии с договором и утвержденным бюджетом
(2 848,51335 в 19г.,
686,5668 в 20г.)</t>
  </si>
  <si>
    <t>октябрь 2019 - 29 января 2020</t>
  </si>
  <si>
    <t>43.11</t>
  </si>
  <si>
    <t>43.11.10</t>
  </si>
  <si>
    <t>Выполнение демонтажных работ по объекту: "Демонтаж коллектора от КНС до ОКОС Казинка (тр. чуг. 2d400 мм L 16872 м  (инв. № 320015); коллектора от КНС до ОКОС Казинка (тр. чуг. 2 d500 мм L 10359 м (инв. № 320016)".</t>
  </si>
  <si>
    <t>2.4.1. "Услуги по ремонту оборудования, зданий и прочего"</t>
  </si>
  <si>
    <t>М</t>
  </si>
  <si>
    <t>в соответствии с договором и утвержденным бюджетом
(0 в 19г.,
12 000 в 20г.)</t>
  </si>
  <si>
    <t>сентябрь 2019 - октябрь 2019</t>
  </si>
  <si>
    <t>октябрь 2019 - февраль 2020</t>
  </si>
  <si>
    <t>Выполнение исходно-разрешительной документации, рабочей документации, строительно-монтажных и пусконаладочных работ по электроснабжению объектов в г. Липецк:
1. "Животноводческой фермы крупно-рогатого скота по ул. Фурманова, земельный участок кад.№: 48:13:1570101:2" (монтаж прибора учета на опоре ВЛ-10 кВ "ТП-555-ТП-37а" в ПКУ 10 кВ);
2. "Животноводческой фермы крупно-рогатого скота по ул. Фурманова, земельный участок кад.№: 48:13:1570101:2" (строительство ВЛ-10 кВ от "ТП-555-ТП-37а" с отпайками на КТП-80 "А", КТП-592, ТП-600 до МТП);
3. "АБК по ул. Студеновская, д. 187 а" (монтаж оборудования в РУ-6 кВ ТП-398; монтаж ПУ в РУ-0,4 кВ КТП-151 "А");
4. "АБК по ул. Студеновская, д. 187 а" (строительство КТП; монтаж трансформатора в новой КТП; монтаж узла учета в новой КТП; монтаж ОПС в новой КТП; строительство КЛ-6 кВ от ТП-398 до новой КТП; строительство КЛ-0,4 кВ от новой КТП);
5. "Садового домика в СНТ "Дачный-1", участок 466" (строительство (достройка) ВЛ-0,4кВ от КТП-1016 в СНТ "Дачный-1" линии 7В,8,10);
6. "Садового домика в СНТ "Авторемонтник", линия 6, участок 38Б" (строительство (достройка) ВЛ-0,4 от МТП-996);
7. "Садового домика в СНТ "Авторемонтник", линия 3, садовый участок 41" (строительство (достройка) ВЛ-0,4 кВ от МТП-996);
8. "Садового домика на территории товарищества собственников недвижимости "Ферросплавщик", земельный участок 1/58" (строительство (достройка) ВЛ-0,4 кВ от КТП-92);
9. "Киоска № 3606 в районе остановки "автостанция "Сокол" (строительство (достройка) ВЛ-0,4 кВ ул. Бабушкина от КТП-405,408; монтаж ПУ на опоре ВЛ-0,4 кВ от КТП-408);
10. "Садового домика в СНТ "Дачный-1", участок 172" (строительство (достройка) ВЛ-0,4 кВ от МТП-1022);
11. "Объекта "Строительство спортивного зала со встроенными вспомогательными помещениями" по ул. Моршанская, земельный участок 22а (кад. № 48:20:0038501:9626)" (строительство КЛ-0,4 кВ от ТП-627 до спортивного зала).</t>
  </si>
  <si>
    <t>в соответствии с договором и утвержденным бюджетом
(7 967,282 в 19г.,
3 048,786 в 20г.)</t>
  </si>
  <si>
    <t>ноябрь - 28 февраля 2020</t>
  </si>
  <si>
    <t>Выполнение исходно-разрешительной документации, рабочей документации, строительно-монтажных и пусконаладочных работ по объектам:
1. "Электроснабжение садового домика по адресу: г. Липецк, СНТ "Горняк-1", участок 239" (строительство (достройка) ВЛ-0,4 кВ от КТПМ-1027 в СНТ "Горняк-1", смонтированной по п. 1.1.1.1.70/19 ИП, до участка №239);
2. "Электроснабжение садового домика по почтовому адресу ориентира: г. Липецк, СНТ "Горняк-1", участок 238" (строительство (достройка) ВЛ-0,4 кВ от КТПМ-1027);
3. "Электроснабжение садового домика по адресу: г. Липецк, СНП "Спутник", массив II, участок № 447 а" (строительство (достройка) ВЛ-0,4 кВ от КТП-1001 в СНП "Спутник", смонтированной по п. 1.1.1.1.63/19 ИП, до участка №447 а, массив II"
4. "Электроснабжение садового домика по адресу: г. Липецк, СНТ "Тракторостроитель-1", ул. Садовая, участок 23" (строительство (достройка) ВЛ-0,4 кВ от КТП-91 инв.№3130262);
5. "Электроснабжение садового домика по адресу: г. Липецк, СНП "Мечта", линия № 24, земельный участок 955" (строительство (достройка) ВЛ-0,4 кВ от СТП-969 инв.№3003528);
6. "Электроснабжение склада по адресу: г. Липецк, ул. Механизаторов, д. 3 б" (монтаж оборудования в РУ-0,4 кВ ТП-197; монтаж прибора учета во ВРУ-0,4 кВ от ТП-197);
7. "Электроснабжение склада по адресу: г. Липецк, ул. Механизаторов, д. 3 б" (строительство КЛ-0,4 кВ от ТП-197);
8. "Электроснабжение павильона П-3606 по адресу: г. Липецк, ул. Меркулова, район дома 31 а" (реконструкция РП-30 20 мкр. ПРПК-2Т ул. Меркулова, за д. 31 инв.№400662; монтаж прибора учета во ВРУ-0,4 кВ от РП-30);
9. "Электроснабжение павильона П-3606 по адресу: г. Липецк, ул. Меркулова, район дома 31 а" (строительство КЛ-0,4 кВ от РП-30).</t>
  </si>
  <si>
    <t>в соответствии с договором и утвержденным бюджетом
(258,7 в 19г.,
2 328,3 в 20г.)</t>
  </si>
  <si>
    <t>ноябрь 2019 - 28 февраля 2020</t>
  </si>
  <si>
    <t>61.10.3</t>
  </si>
  <si>
    <t>61.10.43</t>
  </si>
  <si>
    <t>Предоставление доступа к сети интернет (Лот № 1).</t>
  </si>
  <si>
    <t>2.6.21. "Услуги связи"</t>
  </si>
  <si>
    <t>9</t>
  </si>
  <si>
    <t>по факту
(0 в 19г.,
293,6 в 20г.)</t>
  </si>
  <si>
    <t>октябрь 2019 - ноябрь 2019</t>
  </si>
  <si>
    <t>Предоставление доступа к сети интернет (Лот № 2).</t>
  </si>
  <si>
    <t>по факту
(0 в 19г.,
184,8 в 20г.)</t>
  </si>
  <si>
    <t>Предоставление доступа к сети интернет (Лот № 3).</t>
  </si>
  <si>
    <t>5</t>
  </si>
  <si>
    <t>по факту
(0 в 19г.,
159,6 в 20 г.)</t>
  </si>
  <si>
    <t>Выполнение исходно-разрешительной документации, рабочей документации, строительно-монтажных и пусконаладочных работ по объектам:
1. "Электроснабжение садового домика по адресу: г. Липецк, СНП "Спутник", массив II, сад. участок №844" (строительство (достройка) ВЛ-0,4 кВ от КТП-1020 в СНТ "Спутник" II массив, смонтированной по п. 1.1.3.2.24/18 ИП, до участка № 844);
2. "Электроснабжение садового домика по адресу: г. Липецк, СНТ "Горняк-1", участок № 773" (строительство (достройка) ВЛ-0,4 кВ от МТП-1017 в СНТ "Горняк-1", смонтированной по п. 1.1.3.2.9/18 ИП, до участка № 773);
3. "Электроснабжение садового домика по адресу: г. Липецк, СТ "Горняк", уч. 80" (строительство (достройка) ВЛ-0,4кВ от ТП-642 в СНТ "Горняк" (инв.№3003463) до участка № 80);
4. "Электроснабжение садового домика по адресу: г. Липецк, СНП "Спутник", массив II, земельный участок № 500" (строительство (достройка) ВЛ-0,4 кВ от МТП-1017 в СНТ "Спутник", смонтированной по п. 1.1.1.1.114/19 ИП, до участка № 500);
5. "Электроснабжение садового домика по адресу: г. Липецк, СНТ "Горняк", земельный участок № 1570" (строительство (достройка) ВЛ-0,4 кВ от СТП-686 в СНТ "Горняк" (инв.№3003660), до участка № 1570);
6. "Электроснабжение садового домика по адресу: г. Липецк, СНТ "Венера", линия 18, уч. 14" (строительство (достройка) ВЛ-0,4 кВ от СТП-1103 в СНТ "Тракторостроитель-2", смонтированной по п. 1.1.3.2.266/18 ИП, до участка № 14, линия № 18).</t>
  </si>
  <si>
    <t>6
6</t>
  </si>
  <si>
    <t>в соответствии с договором и утвержденным бюджетом
(122,5704 в 19г.,
1 103,1336 в 20г.)</t>
  </si>
  <si>
    <t>ноябрь 2019 - 30 января 2020</t>
  </si>
  <si>
    <t>62.09</t>
  </si>
  <si>
    <t>Оказание информационных услуг с использованием экземпляров Систем Консультант Плюс.</t>
  </si>
  <si>
    <t>МЕС</t>
  </si>
  <si>
    <t>12</t>
  </si>
  <si>
    <t>январь 2020 - декабрь 2020
(0 в 19г.,
987,396 в 20г.)</t>
  </si>
  <si>
    <t>ноябрь 2019</t>
  </si>
  <si>
    <t>запрос цен</t>
  </si>
  <si>
    <t>80.10</t>
  </si>
  <si>
    <t>80.10.12</t>
  </si>
  <si>
    <t>Оказание услуг по круглосуточной военизированной охране объектов АО "ЛГЭК" на 2020 год.</t>
  </si>
  <si>
    <t>2.6.20. "Услуги вневедомственной охраны"</t>
  </si>
  <si>
    <t>СБ</t>
  </si>
  <si>
    <t>ежемесячно
январь - декабрь
(0 в 19г.,
16 338,24 в 20г.)</t>
  </si>
  <si>
    <t>ноябрь 2019 - декабрь 2019</t>
  </si>
  <si>
    <t>Выполнение исходно-разрешительной документации, рабочей документации, строительно-монтажных работ по объектам:
1. "Водоснабжение объекта "Здание помольного отделения шлаков по ул. Подгоренская, вл. 14Б"" (строительство водопроводной сети от точки врезки в существующий водопровод Ду=150 мм по ул. Подгоренская до границы земельного участка объекта: "Здание помольного отделения шлаков по ул. Подгоренская, вл. 14Б");
2. "Водоотведение объекта "Здание магазина по ул. Полевая, 1"" (строительство канализационной сети от точки подключения в существующий самотечный коллектор Ду=150 мм по ул. Пугачева (в районе здания № 1а) до границы земельного участка объекта: "Здание магазина по ул. Полевая, 1").</t>
  </si>
  <si>
    <t>2
2</t>
  </si>
  <si>
    <t>в соответствии с договором и утвержденным бюджетом
(0 в 19г.,
750,36 в 20г.)</t>
  </si>
  <si>
    <t>ноябрь 2019 - июль 2020</t>
  </si>
  <si>
    <t>29.10.5</t>
  </si>
  <si>
    <t>Поставка комбинированной машины КО-560.</t>
  </si>
  <si>
    <t>2.12.4. "Инвестиции на капитальное строительство (материалы)"</t>
  </si>
  <si>
    <t>3</t>
  </si>
  <si>
    <t>оплата по факту поставки в течение 15 дней</t>
  </si>
  <si>
    <t>декабрь 2019 - февраль 2020</t>
  </si>
  <si>
    <t>27.90</t>
  </si>
  <si>
    <t>27.90.52</t>
  </si>
  <si>
    <t>Поставка конденсаторов высоковольтных импульсных КПИ-25-30.</t>
  </si>
  <si>
    <t>2.3.2.2.1. "Материалы на ремонт ОС (хозспособ КЭС)"</t>
  </si>
  <si>
    <t>КЭС</t>
  </si>
  <si>
    <t>по факту поставки, не позднее последнего дня месяца, следующего за месяцем поставки
(0 в 19г.,
269,5 в 20г.)</t>
  </si>
  <si>
    <t>январь 2020 - феравль 2020</t>
  </si>
  <si>
    <t>39.00</t>
  </si>
  <si>
    <t>Проведение работ (инструментальных замеров) по контролю соблюдения нормативов предельно-допустимых выбросов (ПДВ) на источниках выбросов АО "ЛГЭК".</t>
  </si>
  <si>
    <t>2.6.3. "Расходы по охране труда и ТБ"</t>
  </si>
  <si>
    <t>в соответствии с план-графиком</t>
  </si>
  <si>
    <t>280,00</t>
  </si>
  <si>
    <t>по факту оказания услуг
(0 в 19г.,
280,00 в 20г.)</t>
  </si>
  <si>
    <t>январь 2020  - июль 2020</t>
  </si>
  <si>
    <t>Оказание услуг по печати и доставке потребителям платежных документов.</t>
  </si>
  <si>
    <t>240</t>
  </si>
  <si>
    <t>по факту оказания услуг
(105,00 в 19г.,
1 150,00 в 20г.)</t>
  </si>
  <si>
    <t>декабрь 2019 - декабрь 2020</t>
  </si>
  <si>
    <t>61.20.2</t>
  </si>
  <si>
    <t>61.20.30.120</t>
  </si>
  <si>
    <t>Оказание услуг SMS-рассылок.</t>
  </si>
  <si>
    <t>ТЫС УСЛ ЕД</t>
  </si>
  <si>
    <t>январь 2020 - декабрь 2020
(0 в 19г.,
397,7764 в 20г.)</t>
  </si>
  <si>
    <t>январь 2019 - декабрь 2020</t>
  </si>
  <si>
    <t>71.20.1</t>
  </si>
  <si>
    <t>71.20.11.190</t>
  </si>
  <si>
    <t>Проведение инструментальных замеров и создание отчета о химическом загрязнении атмосферного воздуха и уровнях звукового давления на границе СЗЗ предлагаемой к установлению для объектов АО "ЛГЭК".</t>
  </si>
  <si>
    <t>по факту оказания услуг
(0 в 19г.,
1 050,00 в 20г.)</t>
  </si>
  <si>
    <t>январь 2020  - октябрь 2020</t>
  </si>
  <si>
    <t>61.20</t>
  </si>
  <si>
    <t>61.20.1</t>
  </si>
  <si>
    <t>Оказание услуг предоставления корпоративной мобильной связи.</t>
  </si>
  <si>
    <t>180,00</t>
  </si>
  <si>
    <t>в соответствии с договором и утвержденным бюджетом
(0 в 19г.,
180,00 в 20г.)</t>
  </si>
  <si>
    <t>01 января 2020 - 31 декабря 2020</t>
  </si>
  <si>
    <t>61.10.1
61.10.1
61.10.3
61.10.3
61.10.1
61.10.1
61.90</t>
  </si>
  <si>
    <t>61.10.11
61.10.11.190
61.10.43
61.10.49
61.10.30
61.10.11.190
61.90.10.160</t>
  </si>
  <si>
    <t>Оказание услуг связи: телефония (междугородняя и международная связь), ДВО АОН, доступ к сети Интернет (ADSL, FTTx, GPON), виртуальная выделенная сеть, цифровые потоки E1, аренда прямых телефонных пар, аренда оптических волокон ВОК.</t>
  </si>
  <si>
    <t>УСЛ ЕД
УСЛ ЕД
УСЛ ЕД
УСЛ ЕД
УСЛ ЕД
УСЛ ЕД
УСЛ ЕД</t>
  </si>
  <si>
    <t>148
4
25
2
3
6
28</t>
  </si>
  <si>
    <t>2 100,00</t>
  </si>
  <si>
    <t>в соответствии с договором и утвержденным бюджетом
(0 в 19г.,
2 100,00 в 20г.)</t>
  </si>
  <si>
    <t>Оказание услуг технологической мобильной связи для нужд АО "ЛГЭК".</t>
  </si>
  <si>
    <t>2.12. "Услуги связи"</t>
  </si>
  <si>
    <t>28.12.1</t>
  </si>
  <si>
    <t>28.12.16</t>
  </si>
  <si>
    <t>Поставка преобразователей давления.</t>
  </si>
  <si>
    <t>2.3.2.2.3. "Материалы на ремонт ОС (хозспособ КВС)", 2.3.2.2.2. "Материалы на ремонт ОС (хозспособ КТС)"</t>
  </si>
  <si>
    <t>КВС
КТС</t>
  </si>
  <si>
    <t>по факту поставки не позднее последнего дня месяца, следующего за месяцем поставки
(0 в 19г.,
453,728 в 20г.)</t>
  </si>
  <si>
    <t>декабрь 2019 - январь 2020</t>
  </si>
  <si>
    <t>Выполнение работ по устранению неисправностей и оказанию консультационных услуг по оборудованию и программному обеспечению ИТ-инфраструктуры АО "ЛГЭК".</t>
  </si>
  <si>
    <t>21</t>
  </si>
  <si>
    <t>200,00</t>
  </si>
  <si>
    <t>в соответствии с договором и утвержденным бюджетом</t>
  </si>
  <si>
    <t>январь - февраль</t>
  </si>
  <si>
    <t>февраль - декабрь</t>
  </si>
  <si>
    <t>20.11</t>
  </si>
  <si>
    <t>20.11.1</t>
  </si>
  <si>
    <t>Поставка технических газов.</t>
  </si>
  <si>
    <t>2.3.2.2.2. "Материалы на ремонт ОС (хозспособ КТС)"
2.3.2.2.3. "Материалы на ремонт ОС (хозспособ КВС)"</t>
  </si>
  <si>
    <t>КТС
КВС</t>
  </si>
  <si>
    <t>оплата по факту поставки в течение 30 дней
(0 в 19г.,
1 500,00 в 20г.)</t>
  </si>
  <si>
    <t>декабрь 2019</t>
  </si>
  <si>
    <t>январь 2020 - декабрь 2020</t>
  </si>
  <si>
    <t>простая закупка с предварительным квалификационным отбором</t>
  </si>
  <si>
    <t>23.61</t>
  </si>
  <si>
    <t>Поставка железобетонных изделий.</t>
  </si>
  <si>
    <t>оплата по факту поставки в течение 30 дней
(0 в 19г.,
6 000,00 в 20г.)</t>
  </si>
  <si>
    <t>08.93</t>
  </si>
  <si>
    <t>08.93.10.110</t>
  </si>
  <si>
    <t>Поставка технической соли.</t>
  </si>
  <si>
    <t>2.3.1. "Материалы на производство"</t>
  </si>
  <si>
    <t>КТС</t>
  </si>
  <si>
    <t>оплата по факту поставки в течение 30 дней (2 900,00 в 20г.)</t>
  </si>
  <si>
    <t>декабрь 2019 - декабрь 2020</t>
  </si>
  <si>
    <t>08.12</t>
  </si>
  <si>
    <t>Поставка сыпучих материалов:
Лот №1 Песок строительный.</t>
  </si>
  <si>
    <t>2.3.2.2.1. "Материалы на ремонт ОС (хозспособ КЭС)"
2.3.2.2.2. "Материалы на ремонт ОС (хозспособ КТС)"
2.3.2.2.3. "Материалы на ремонт ОС (хозспособ КВС)"</t>
  </si>
  <si>
    <t>КЭС
КТС
КВС</t>
  </si>
  <si>
    <t>М3</t>
  </si>
  <si>
    <t>оплата по факту поставки в течение 30 дней
(0 в 19г.,
4 000,00 в 20г.)</t>
  </si>
  <si>
    <t>08.12.12.140</t>
  </si>
  <si>
    <t>Поставка сыпучих материалов:
Лот №2 Щебень из флюсового известняка, фракции 8-25 мм.</t>
  </si>
  <si>
    <t>Т</t>
  </si>
  <si>
    <t>08.12.13</t>
  </si>
  <si>
    <t>Поставка сыпучих материалов:
Лот №3 Щебень из доменного шлака, фракции 5-20 мм; Щебень из доменного шлака, фракции 20-70 мм.</t>
  </si>
  <si>
    <t>оплата по факту поставки в течение 30 дней
(0 в 19г.,
9 000,00 в 20г.)</t>
  </si>
  <si>
    <t>23.52.1</t>
  </si>
  <si>
    <t>Поставка извести строительной.</t>
  </si>
  <si>
    <t>оплата по факту поставки в течение 30 дней
(0 в 19г.,
1 000,00 в 20г.)</t>
  </si>
  <si>
    <t>27.12</t>
  </si>
  <si>
    <t>Лот № 1 Поставка электрической распределительной и регулирующей аппаратуры.</t>
  </si>
  <si>
    <t>2.3.2.2.3. "Материалы на ремонт ОС (хозспособ)"
2.3.1. "Материалы на производство"
2.6.9. "Инструметы"
2.13.2. "Инвестиции"</t>
  </si>
  <si>
    <t>в соответствии с договором и утвержденным бюджетом
(0 в 19г.,
1213,2 в 20г.)</t>
  </si>
  <si>
    <t>Лот № 2 Поставка электрической распределительной и регулирующей аппаратуры.</t>
  </si>
  <si>
    <t>в соответствии с договором и утвержденным бюджетом
(0 в 19г.,
739,38 в 20г.)</t>
  </si>
  <si>
    <t>27.32</t>
  </si>
  <si>
    <t>Поставка кабельно-проводниковой продукции.</t>
  </si>
  <si>
    <t>в соответствии с договором и утвержденным бюджетом
(0 в 19г.,
33257,384 в 20г.)</t>
  </si>
  <si>
    <t>27.40</t>
  </si>
  <si>
    <t>Поставка электрических ламп и осветительного оборудования.</t>
  </si>
  <si>
    <t>в соответствии с договором и утвержденным бюджетом
(0 в 19г.,
2345,028 в 20г.)</t>
  </si>
  <si>
    <t>Поставка электротехнических материалов.</t>
  </si>
  <si>
    <t>в соответствии с договором и утвержденным бюджетом
(0 в 19г.,
10304,486 в 20г.)</t>
  </si>
  <si>
    <t>49.32</t>
  </si>
  <si>
    <t>49.32.1</t>
  </si>
  <si>
    <t>Лот № 1 Оказание транспортных услуг легковым транспортом для нужд АО "ЛГЭК".</t>
  </si>
  <si>
    <t>2.5.3. "Транспорт привлеченный"</t>
  </si>
  <si>
    <t>январь 2020 - декабрь 2020
(0 в 19г.,
10374 в 20г.)</t>
  </si>
  <si>
    <t>49.41.3</t>
  </si>
  <si>
    <t>49.41.20</t>
  </si>
  <si>
    <t>Лот № 2 Оказание транспортных услуг грузопассажирским транспортом.</t>
  </si>
  <si>
    <t>январь 2020 - декабрь 2020
(0 в 19г.,
14 215,56 в 20г.)</t>
  </si>
  <si>
    <t>Лот № 3 Оказание транспортных услуг специализированным транспортом (кран-манипулятор).</t>
  </si>
  <si>
    <t>январь 2020 - декабрь 2020
(0 в 19г.,
9959,04 в 20г.)</t>
  </si>
  <si>
    <t>Лот № 4 Оказание транспортных услуг специализированным транспортом (автокран).</t>
  </si>
  <si>
    <t>январь 2020 - декабрь 2020
(0 в 19г.,
2095,104 в 20г.)</t>
  </si>
  <si>
    <t>Лот № 5 Оказание транспортных услуг специализированным транспортом (самосвальным типом, грузоподъемность 5т, 8-10т, 20т).</t>
  </si>
  <si>
    <t>январь 2020 - декабрь 2020
(0 в 19г.,
21098,4 в 20г.)</t>
  </si>
  <si>
    <t>Лот № 6 Оказание транспортных услуг транспортным средством, с установленным на нем оборудованием для работы на сетях централизованной системы питьевого и горячего водоснабжения (вакуумная машина с объемом цистерны не менее 5м3).</t>
  </si>
  <si>
    <t>январь 2020 - декабрь 2020
(0 в 19г.,
4785,408 в 20г.)</t>
  </si>
  <si>
    <t>Лот № 7 Оказание транспортных услуг транспортным средством, с установленным на нем оборудованием для работы на сетях централизованного водоотведения (вакуумная машина с объемом цистерны 10 м3).</t>
  </si>
  <si>
    <t>январь 2020 - декабрь 2020
(0 в 19г.,
725,76 в 20г.)</t>
  </si>
  <si>
    <t>Лот № 8 Оказание транспортных услуг транспортным средством, с установленным на нем оборудованием для работы на сетях централизованного водоотведения (илососная машина с объемом цистерны 7 м3).</t>
  </si>
  <si>
    <t>январь 2020 - декабрь 2020
(0 в 19г.,
2856 в 20г.)</t>
  </si>
  <si>
    <t>Лот № 9 Оказание транспортных услуг (экскаватор-погрузчик колесный).</t>
  </si>
  <si>
    <t>январь 2020 - декабрь 2020
(0 в 19г.,
13278,72 в 20г.)</t>
  </si>
  <si>
    <t>20.13</t>
  </si>
  <si>
    <t>Закупка гипохлорита натрия марки А.</t>
  </si>
  <si>
    <t>460</t>
  </si>
  <si>
    <t>в соответствии с договором и утвержденным бюджетом
(0 в 19г.,
5 060,00 в 20г.)</t>
  </si>
  <si>
    <t>22.11</t>
  </si>
  <si>
    <t>Поставка автошин.</t>
  </si>
  <si>
    <t>2.5.4. "Материалы на транспорт и запчасти"</t>
  </si>
  <si>
    <t>КВС
КЭС</t>
  </si>
  <si>
    <t>в соответствии с договором и утвержденным бюджетом
(0 в 19г.,
6 000,00 в 20г.)</t>
  </si>
  <si>
    <t>простая закупка с предварительным квалификационным отбором, участники МСП</t>
  </si>
  <si>
    <t>20.59</t>
  </si>
  <si>
    <t>20.59.4</t>
  </si>
  <si>
    <t>Поставка смазочных материалов для автотранспортных средств.</t>
  </si>
  <si>
    <t>2.5.1.2. "Смазочные материалы для автотранспорта"</t>
  </si>
  <si>
    <t>февраль - 31 декабря</t>
  </si>
  <si>
    <t>26.51</t>
  </si>
  <si>
    <t>26.51.52</t>
  </si>
  <si>
    <t>Поставка манометров и редукторов.</t>
  </si>
  <si>
    <t>в соответствии с договором и утвержденным бюджетом
(0 в 19г.,
1 000,00 в 20г.)</t>
  </si>
  <si>
    <t>простая закупка с предварительным квалификационным отбором в электронной форме, участники МСП</t>
  </si>
  <si>
    <t>28.15</t>
  </si>
  <si>
    <t>Поставка подшипников.</t>
  </si>
  <si>
    <t xml:space="preserve">простая закупка с предварительным квалификационным отбором </t>
  </si>
  <si>
    <t>27.20.21</t>
  </si>
  <si>
    <t>Поставка аккумуляторных батарей для автотранспортных средств.</t>
  </si>
  <si>
    <t>в соответствии с договором и утвержденным бюджетом
(0 в 19г.,
2 000,00 в 20г.)</t>
  </si>
  <si>
    <t>Поставка смазочных материалов.</t>
  </si>
  <si>
    <t>2.3.2.2.3. "Материалы на ремонт ОС (хозспособ КВС)"
2.3.2.2.2. "Материалы на ремонт ОС (хозспособ КТС)"
2.3.1. "Материалы на производство"</t>
  </si>
  <si>
    <t>КВС
КТС
КЭС</t>
  </si>
  <si>
    <t>28.13</t>
  </si>
  <si>
    <t>Лот № 1 Поставка запчастей к насосному оборудованию.</t>
  </si>
  <si>
    <t>2.3.2.2.2. "Материалы на ремонт ОС (хозспособ КТС)"
2.3.2.2.3. "Материалы на ремонт ОС (хозспособ КВС)"
2.3.1. "Материалы на производство"</t>
  </si>
  <si>
    <t>в соответствии с договором и утвержденным бюджетом
(0 в 19г.,
3 500,00 в 20г.)</t>
  </si>
  <si>
    <t>Лот № 2 Поставка запчастей к насосному оборудованию.</t>
  </si>
  <si>
    <t>ШТ
КОМПЛ</t>
  </si>
  <si>
    <t>в соответствии с договором и утвержденным бюджетом
(0 в 19г.,
4447,53334 в 20г.)</t>
  </si>
  <si>
    <t>27.33</t>
  </si>
  <si>
    <t>27.33.13</t>
  </si>
  <si>
    <t>Поставка электроустановочных изделий:
Лот № 1 Поставка кабельной арматуры.</t>
  </si>
  <si>
    <t>2.3.2.2.1. "Материалы на ремонт ОС (хозспособ КЭС)"
2.3.2.2.2. "Материалы на ремонт ОС (хозспособ КТС)"
2.3.2.2.3. "Материалы на ремонт ОС (хозспособ КВС)"
2.3.1. "Материалы на производство"
2.6.9. "Инструменты"
2.13.2. "Инвестиции (материалы)"</t>
  </si>
  <si>
    <t>в соответствии с договором и утвержденным бюджетом
(0 в 19г.,
1 976,16 в 20г.)</t>
  </si>
  <si>
    <t>Поставка электроустановочных изделий:
Лот № 2 Поставка электромонтажной продукции.</t>
  </si>
  <si>
    <t>в соответствии с договором и утвержденным бюджетом
(0 в 19г.,
150,00 в 20г.)</t>
  </si>
  <si>
    <t>28.14</t>
  </si>
  <si>
    <t>Поставка запорной арматуры Hawle.</t>
  </si>
  <si>
    <t>в соответствии с договором и утвержденным бюджетом
(0 в 19г.,
52 000,00 в 20г.)</t>
  </si>
  <si>
    <t>Поставка запорной арматуры.</t>
  </si>
  <si>
    <t>в соответствии с договором и утвержденным бюджетом
(0 в 19г.,
10 000,00 в 20г.)</t>
  </si>
  <si>
    <t>24.20
24.51
22.21</t>
  </si>
  <si>
    <t>24.20
24.51.2
22.21</t>
  </si>
  <si>
    <t>Поставка фасонных изделий для труб.</t>
  </si>
  <si>
    <t>ШТ
ШТ
ШТ</t>
  </si>
  <si>
    <t>19.20.1
19.20.1
19.20.1
19.20.1</t>
  </si>
  <si>
    <t>19.20.21.110
19.20.21.120
19.20.21.140
19.20.21.300</t>
  </si>
  <si>
    <t>Поставка бензина (АИ-92, АИ-95, АИ-100) и дизельного топлива через АЗС в г. Липецк, г. Усмань Липецкой обл.</t>
  </si>
  <si>
    <t>2.5.1.1. "Топливо для автотранспорта"</t>
  </si>
  <si>
    <t>Управление
КЭС
КТС
КВС</t>
  </si>
  <si>
    <t>Л
Л
Л
Л</t>
  </si>
  <si>
    <t>750 000
45 000
10 000
860 000</t>
  </si>
  <si>
    <t>в соответствии с договором и утвержденным бюджетом
(0 в 19г.,
81 475,95 в 20г.)</t>
  </si>
  <si>
    <t>86.90.9</t>
  </si>
  <si>
    <t>86.90.19.190</t>
  </si>
  <si>
    <t>Оказание услуг по проведению медицинских осмотров (предварительных, периодических) работникам АО "ЛГЭК".</t>
  </si>
  <si>
    <t>Управление</t>
  </si>
  <si>
    <t>март</t>
  </si>
  <si>
    <t>март - декабрь</t>
  </si>
  <si>
    <t>14.12
15.20
32.99.1</t>
  </si>
  <si>
    <t>14.12.30
15.20
32.99.11</t>
  </si>
  <si>
    <t>Поставка спецодежды, спецобуви и СИЗ для защиты от электрической дуги.</t>
  </si>
  <si>
    <t>2.3.6. "Спецодежда и спецпитание"</t>
  </si>
  <si>
    <t>КЭС
КТС
КВС
Управление</t>
  </si>
  <si>
    <t>ШТ
ПАР</t>
  </si>
  <si>
    <t>в зависимости от месячной потребности</t>
  </si>
  <si>
    <t>оплата по факту поставки</t>
  </si>
  <si>
    <t>январь - декабрь</t>
  </si>
  <si>
    <t>14.12</t>
  </si>
  <si>
    <t>14.12.30</t>
  </si>
  <si>
    <t>Поставка спецодежды, спецобуви и СИЗ:
Лот № 1 Поставка спецодежды.</t>
  </si>
  <si>
    <t>15.20</t>
  </si>
  <si>
    <t>Поставка спецодежды, спецобуви и СИЗ:
Лот № 2 Поставка спецобуви.</t>
  </si>
  <si>
    <t>ПАР</t>
  </si>
  <si>
    <t>14.12
32.99.1</t>
  </si>
  <si>
    <t>14.12.30.150
32.99.11</t>
  </si>
  <si>
    <t>Поставка спецодежды, спецобуви и СИЗ:
Лот № 3 Поставка СИЗ.</t>
  </si>
  <si>
    <t>14.12.30.190</t>
  </si>
  <si>
    <t>Поставка спецодежды, спецобуви и СИЗ:
Лот № 4 Поставка влагозащитной спецодежды.</t>
  </si>
  <si>
    <t>Поставка поварской и медицинской спецодежды.</t>
  </si>
  <si>
    <t>Поставка спецодежды, спецобуви и СИЗ:
Лот № 6 Поставка офисной одежды.</t>
  </si>
  <si>
    <t>27.33.13.130</t>
  </si>
  <si>
    <t>Поставка кабельных муфт и комплектующих.</t>
  </si>
  <si>
    <t>КОМПЛ
ШТ</t>
  </si>
  <si>
    <t>в соответствии с договором и утвержденным бюджетом
(0 в 19г.,
10 850,0 в 20г.)</t>
  </si>
  <si>
    <t>28.99.9</t>
  </si>
  <si>
    <t>28.99.39.190</t>
  </si>
  <si>
    <t>Поставка пожарного оборудования.</t>
  </si>
  <si>
    <t xml:space="preserve">простая закупка с предварительным квалификационным отбором в электронной форме </t>
  </si>
  <si>
    <t>26.51.6</t>
  </si>
  <si>
    <t>26.51.63.120</t>
  </si>
  <si>
    <t>Поставка приборов учета горячей и холодной воды и фильтров.</t>
  </si>
  <si>
    <t>20.30.2</t>
  </si>
  <si>
    <t>20.30.21.130</t>
  </si>
  <si>
    <t>Поставка лакокрасочных материалов.</t>
  </si>
  <si>
    <t>в соответствии с договором и утвержденным бюджетом
(0 в 19г.,
5 000,00 в 20г.)</t>
  </si>
  <si>
    <t>68.32.3</t>
  </si>
  <si>
    <t>68.32.13.110</t>
  </si>
  <si>
    <t>Выполнение комплекса работ по технической инвентаризации объектов недвижимости с изготовлением технической документации для кадастрового учета и государственной регистрации прав для АО "ЛГЭК" на период с 01 января по 31 декабря 2020 года.</t>
  </si>
  <si>
    <t>23.51
22.23
16.21.1
23.64
20.30.2</t>
  </si>
  <si>
    <t>23.51.1
22.23.15
16.21.1
23.64.10.110
20.30.21.130</t>
  </si>
  <si>
    <t>Строительные и отделочные материалы.</t>
  </si>
  <si>
    <t>2.3.2.2.1. "Материалы на ремонт ОС (хозспособ КЭС)"
2.3.2.2.2. "Материалы на ремонт ОС (хозспособ КТС)"
2.3.2.2.3. "Материалы на ремонт ОС (хозспособ КВС)"
2.3.2.3. "Материалы на ремонт ОС (РЦУР)"</t>
  </si>
  <si>
    <t>в соответствии с договором и утвержденным бюджетом
(0 в 19г.,
9 000,00 в 20г.)</t>
  </si>
  <si>
    <t>27.11.13</t>
  </si>
  <si>
    <t>27.11.43.000</t>
  </si>
  <si>
    <t>Поставка КТП, трансформаторов.</t>
  </si>
  <si>
    <t>УКС</t>
  </si>
  <si>
    <t>декабрь</t>
  </si>
  <si>
    <t>17.12.1</t>
  </si>
  <si>
    <t>17.12.14</t>
  </si>
  <si>
    <t>Поставка офисной бумаги:
Лот № 1 Поставка офисной бумаги формата А4.</t>
  </si>
  <si>
    <t>2.3.5. "Канцтовары"</t>
  </si>
  <si>
    <t>в соответствии с договором и утвержденным бюджетом
(0 в 19г.,
2242,944 в 20г.)</t>
  </si>
  <si>
    <t>Поставка офисной бумаги:
Лот № 2 Поставка офисной бумаги формата А3.</t>
  </si>
  <si>
    <t>в соответствии с договором и утвержденным бюджетом
(0 в 19г.,
120,00 в 20г.)</t>
  </si>
  <si>
    <t>20.41
 20.42
22.29
32.99</t>
  </si>
  <si>
    <t>20.41
20.42
22.29.2
32.99</t>
  </si>
  <si>
    <t>Поставка хозяйственных товаров.</t>
  </si>
  <si>
    <t>2.3.4. "Материалы на хознужды"</t>
  </si>
  <si>
    <t>в соответствии с договором и утвержденным бюджетом
(0 в 19г.,
2000,00 в 20г.)</t>
  </si>
  <si>
    <t>58.19</t>
  </si>
  <si>
    <t>58.19.19.190</t>
  </si>
  <si>
    <t>Поставка печатной продукции.</t>
  </si>
  <si>
    <t>2.6.8. "Печатная продукция"</t>
  </si>
  <si>
    <t>в соответствии с договором и утвержденным бюджетом
(0 в 19г.,
1216,710 в 20г.)</t>
  </si>
  <si>
    <t>22.29
25.72</t>
  </si>
  <si>
    <t>22.29.29.120
25.72.12.132</t>
  </si>
  <si>
    <t>Поставка антимагнитных пломб и пломбировочного материала.</t>
  </si>
  <si>
    <t>2.3.1. "Материалы на производство. КЭС"</t>
  </si>
  <si>
    <t>в соответствии с договором и утвержденным бюджетом
(0 в 19г.,
2400,00 в 20г.)</t>
  </si>
  <si>
    <t>29.32</t>
  </si>
  <si>
    <t>29.32.30.390</t>
  </si>
  <si>
    <t>Поставка насадок для каналопромывочных машин.</t>
  </si>
  <si>
    <t>КВС (транспортная служба)</t>
  </si>
  <si>
    <t>200,069</t>
  </si>
  <si>
    <t>март - май</t>
  </si>
  <si>
    <t>61.10.1
61.10.1</t>
  </si>
  <si>
    <t>61.10.11.190
61.10.11</t>
  </si>
  <si>
    <t>Оказание услуг предоставления прямых телефонных пар на объекты жизнеобеспечения г. Липецка.</t>
  </si>
  <si>
    <t>6
3</t>
  </si>
  <si>
    <t>январь 2020 - декабрь 2020
(0 в 19г.,
107,01072 в 20г.)</t>
  </si>
  <si>
    <t>62.01.2</t>
  </si>
  <si>
    <t>Услуги по сопровождению экземпляров ИСС "Техэксперт" на 10 рабочих мест, одновременно работающих с системой в составе:
- "Базовые нормативные документы. Лаборатория";
- "Охрана труда";
- "Экология. Проф.";
- "Помощник проектировщика".</t>
  </si>
  <si>
    <t>по факту
(0 в 19г.,
307,88667 в 20г.)</t>
  </si>
  <si>
    <t>ноябрь 2018 - декабрь 2018</t>
  </si>
  <si>
    <t>январь 2019 - декабрь 2019</t>
  </si>
  <si>
    <t>Поставка оборудования для измерения, испытаний и навигации:
Лот № 1 Поставка прочих приборов, датчиков для измерения, контроля и испытаний.</t>
  </si>
  <si>
    <t>в соответствии с договором и утвержденным бюджетом
(0 в 19г.,
4 066,20 в 20г.)</t>
  </si>
  <si>
    <t>Поставка аппаратуры и инструментов для измерения, контроля и испытаний.</t>
  </si>
  <si>
    <t>простая закупка с предварительным квалификационным отбором в электронной форме</t>
  </si>
  <si>
    <t>26.20</t>
  </si>
  <si>
    <t>26.20.1</t>
  </si>
  <si>
    <t>Поставка материалов на оргтехнику и запчасти.</t>
  </si>
  <si>
    <t>2.3.2. "Материалы на ремонт ОС"</t>
  </si>
  <si>
    <t>20 000,00</t>
  </si>
  <si>
    <t>25.94</t>
  </si>
  <si>
    <t>Поставка метизов.</t>
  </si>
  <si>
    <t>2 000,00</t>
  </si>
  <si>
    <t>01.19.9</t>
  </si>
  <si>
    <t>01.19.39</t>
  </si>
  <si>
    <t>Поставка семян газонной травы.</t>
  </si>
  <si>
    <t>1 000,00</t>
  </si>
  <si>
    <t>42.21</t>
  </si>
  <si>
    <t>Ремонтные работы по объекту: "Коллектор канализационный ст. Казинка от КНС до ОКОС (тр.ст. Д-530 х 8 мм, Е-17927)"(инв. № 320014).</t>
  </si>
  <si>
    <t>1</t>
  </si>
  <si>
    <t>3 000,00</t>
  </si>
  <si>
    <t>по факту выполнения работ, в соответствии с договором
(0 в 19г.,
3 000,00 в 20г.)</t>
  </si>
  <si>
    <t>запрос цен, участники МСП</t>
  </si>
  <si>
    <t>71.20.4</t>
  </si>
  <si>
    <t>71.20.19</t>
  </si>
  <si>
    <t>Оказание услуг по поверке средств измерений АО "ЛГЭК".</t>
  </si>
  <si>
    <t>2.6.12. "Прочие расходы"</t>
  </si>
  <si>
    <t>по факту выполнения работ</t>
  </si>
  <si>
    <t>42.11</t>
  </si>
  <si>
    <t>42.11.20</t>
  </si>
  <si>
    <t>Ремонт асфальтобетонного и плиточного покрытия после ремонта объектов АО "ЛГЭК":
Лот № 1: ремонт асфальтобетонного покрытия городских дорог.</t>
  </si>
  <si>
    <t>КЭС
КВС
КТС</t>
  </si>
  <si>
    <t>в соответствии с ведомостями дефектов</t>
  </si>
  <si>
    <t>2 880,00</t>
  </si>
  <si>
    <t>по факту выполненных работ в течение 30 дней</t>
  </si>
  <si>
    <t>Ремонт асфальтобетонного и плиточного покрытия после ремонта объектов АО "ЛГЭК":
Лот № 2: ремонт асфальтобетонного покрытия придомовой внутриквартальной территории.</t>
  </si>
  <si>
    <t>Ремонт асфальтобетонного и плиточного покрытия после ремонта объектов АО "ЛГЭК":
Лот № 3: Ремонт плиточного покрытия.</t>
  </si>
  <si>
    <t>28.14.20.210</t>
  </si>
  <si>
    <t>Поставка компенсатора сильфонного 2КСО 500-16-400 (без кожуха, под приварку, компенсируюшая способность (-200, +200).</t>
  </si>
  <si>
    <t>2.3.2.2.2. "Материалы на ремонт ОС (хозспособ КТС)"</t>
  </si>
  <si>
    <t>210,00</t>
  </si>
  <si>
    <t>оплата по факту поставки в течение 30 дней
(0 в 19г.,
210 в 20г.)</t>
  </si>
  <si>
    <t>декабрь 2019 - январь 2020</t>
  </si>
  <si>
    <t>январь 2020</t>
  </si>
  <si>
    <t>23.19.5</t>
  </si>
  <si>
    <t>23.19.23.110</t>
  </si>
  <si>
    <t>Поставка лабораторного оборудования.</t>
  </si>
  <si>
    <t>Лаборатория контроля качества вод</t>
  </si>
  <si>
    <t>451</t>
  </si>
  <si>
    <t>50 % предоплата, 50 % по факту поставки согласно условиям договора
(0 в 19г.,
194,4 в 20г.)</t>
  </si>
  <si>
    <t>45.20</t>
  </si>
  <si>
    <t>Оказание комплекса услуг по шиномонтажу легковых, грузовых автомобилей и спецтехники.</t>
  </si>
  <si>
    <t>2.5.5. "Услуги по ремонту автотранспорта"</t>
  </si>
  <si>
    <t>в соответствии с договором и утвержденным бюджетом
(0 в 19г.,
1 200,00 в 20г.)</t>
  </si>
  <si>
    <t>20.13
22.19
23.69</t>
  </si>
  <si>
    <t>Поставка резинотехнических, асботехнчиесских и огнеупорных материалов.</t>
  </si>
  <si>
    <t>23.69
25.99</t>
  </si>
  <si>
    <t>Поставка люков полимерно-песчаных, полимерно-композитных и чугунных.</t>
  </si>
  <si>
    <t>Ремонт транспортных средств марок ЕК, ЭО, МТЗ, ЛТЗ, Беларус и сопутствующего агрегатного оборудования.</t>
  </si>
  <si>
    <t>в соответствии с договором и утвержденным бюджетом
(0 в 19г.,
14 400,00 в 20г.)</t>
  </si>
  <si>
    <t>Ремонт транспортных средств:
Лот № 1 Ремонт транспортных средств марки МАЗ.</t>
  </si>
  <si>
    <t>в соответствии с договором и утвержденным бюджетом
(0 в 19г.,
4 200,00 в 20г.)</t>
  </si>
  <si>
    <t>Ремонт транспортных средств:
Лот № 2 Ремонт транспортных средств марки ГАЗ более 3,5 т.</t>
  </si>
  <si>
    <t>в соответствии с договором и утвержденным бюджетом
(0 в 19г.,
3 600,00 в 20г.)</t>
  </si>
  <si>
    <t>Ремонт транспортных средств:
Лот № 3 Ремонт транспортных средств марки УАЗ.</t>
  </si>
  <si>
    <t>в соответствии с договором и утвержденным бюджетом
(0 в 19г.,
1 800,00 в 20г.)</t>
  </si>
  <si>
    <t>Ремонт транспортных средств:
Лот № 4 Ремонт транспортных средств марки КАМАЗ.</t>
  </si>
  <si>
    <t>в соответствии с договором и утвержденным бюджетом
(0 в 19г.,
5 400,00 в 20г.)</t>
  </si>
  <si>
    <t>Ремонт транспортных средств:
Лот № 5 Ремонт транспортных средств марки ЗИЛ.</t>
  </si>
  <si>
    <t>в соответствии с договором и утвержденным бюджетом
(0 в 19г.,
3 960,00 в 20г.)</t>
  </si>
  <si>
    <t>Ремонт транспортных средств:
Лот № 6 Ремонт транспортных средств марки ГАЗ менее 3,5 т.</t>
  </si>
  <si>
    <t>Ремонт транспортных средств:
Лот № 7 Ремонт транспортных средств марки ВАЗ.</t>
  </si>
  <si>
    <t>в соответствии с договором и утвержденным бюджетом
(0 в 19г.,
1 560,00 в 20г.)</t>
  </si>
  <si>
    <t>Ремонт транспортных средств:
Лот № 8 Ремонт транспортных средств иностранного производства.</t>
  </si>
  <si>
    <t>Оказание информационных услуг по сопровождению программного обеспечения "Стек-ЭНЕРГО".</t>
  </si>
  <si>
    <t>в соответствии с договором и утвержденным бюджетом
(0 в 19г.,
350,00 в 20г.)</t>
  </si>
  <si>
    <t>80.20</t>
  </si>
  <si>
    <t>80.20.10</t>
  </si>
  <si>
    <t>Оказание услуг по контролю и техническому обслуживанию комплекса технических средств на объекте г. Усмань, ул. Комарова.</t>
  </si>
  <si>
    <t>январь 2019</t>
  </si>
  <si>
    <t>января 2019 - декабрь 2020</t>
  </si>
  <si>
    <t>74.90.7</t>
  </si>
  <si>
    <t>74.90.14</t>
  </si>
  <si>
    <t>Предоставление гидрометеорологической информации о состоянии природной среды по опорным наблюдениям АМСГ Липецк (авиаметеостанция гражданская).</t>
  </si>
  <si>
    <t>2.6.12. "Прочие услуги"</t>
  </si>
  <si>
    <t>ежемесячно
(0 в 19г.,
156,214 в 20г.)</t>
  </si>
  <si>
    <t xml:space="preserve">84.25 </t>
  </si>
  <si>
    <t>84.25.11.120</t>
  </si>
  <si>
    <t>Обслуживание опасных производственных объектов (III кл. оп.): систем теплоснабжения Советского, Правобережного, Левобережного, Октябрьского районов, участков трубопроводов теплосети котельных "Дачный" и "БПК-3", площадка хранения мазутного топлива.</t>
  </si>
  <si>
    <t>ежемесячно
(0 в 19г.,
190,320 в 20г.)</t>
  </si>
  <si>
    <t>Выполнение рабочей документации по объекту: "Модернизация КНС с возможностью приема ЖКО" (модернизация канализационной насосной станции пос. Матырский S 304,1 м2 с ограждением и замощением, крыльцом - инв. № 200379А; модернизация станции перекачки №3 пл. Заводская, 1, соор.1- инв.№ 100062; модернизация станции перекачки №14 ул. Железнякова, соор. 8а – инв.№ 100221; модернизация здания перекачки №19 ул. Московская, 36 соор. 1 (котельная Ю-З района) – 100205).</t>
  </si>
  <si>
    <t>43.22
43.22</t>
  </si>
  <si>
    <t>43.22.11.160
43.22.12.160</t>
  </si>
  <si>
    <t>Установка общедомовых приборов учета (ОДПУ) холодной воды, тепловой энергии и теплоносителя, установленных в многоквартирных домах города Липецка.</t>
  </si>
  <si>
    <t>2.6.16 "Установка и эксплуатация общедомовых приборов учета (ОДПУ)</t>
  </si>
  <si>
    <t xml:space="preserve">
КВС
</t>
  </si>
  <si>
    <t>2 500,00</t>
  </si>
  <si>
    <t>по факту, в течение 30 календарных дней</t>
  </si>
  <si>
    <t>январь - 31 декабря</t>
  </si>
  <si>
    <t>71.12.62</t>
  </si>
  <si>
    <t>71.12.40.120</t>
  </si>
  <si>
    <t>Ремонт и поверка общедомовых приборов учета (ОДПУ) холодной воды, тепловой энергии и теплоносителя, установленных в многоквартирных домах города Липецка.</t>
  </si>
  <si>
    <t>1 100,00</t>
  </si>
  <si>
    <t>29.3</t>
  </si>
  <si>
    <t>Поставка запасных частей для автотранспортных средств.</t>
  </si>
  <si>
    <t xml:space="preserve">январь </t>
  </si>
  <si>
    <t>43.12.3</t>
  </si>
  <si>
    <t>43.12.11.160</t>
  </si>
  <si>
    <t>Ремонт кабельной линии 6 кВ от ТП132-ТП32 (АСБ 3*95 св) инв. №345391, (выполнение прокола под проезжей частью ул. Юных Натуралистов в районе перекрестка с ул. Гоголя).</t>
  </si>
  <si>
    <t>182,169</t>
  </si>
  <si>
    <t>по факту выполненных работ</t>
  </si>
  <si>
    <t>23.61.1</t>
  </si>
  <si>
    <t>23.61.12.162</t>
  </si>
  <si>
    <t>Поставка вибростоек.</t>
  </si>
  <si>
    <t>по факту поставки</t>
  </si>
  <si>
    <t xml:space="preserve">январь - февраль </t>
  </si>
  <si>
    <t>28.13.3</t>
  </si>
  <si>
    <t>Поставка рабочего колеса для насоса Flyght 3202.180.</t>
  </si>
  <si>
    <t>2.3.2.2.3. "Материалы на ремонт ОС (хозспособ КВС)"</t>
  </si>
  <si>
    <t xml:space="preserve">КВС </t>
  </si>
  <si>
    <t>423,00</t>
  </si>
  <si>
    <t>13.99
26.20
27.12
27.20
27.32
28.23.2
28.23.2</t>
  </si>
  <si>
    <t>13.99
26.20
27.12.23
27.20
27.32.13.150
28.23.26
28.23.21</t>
  </si>
  <si>
    <t>Поставка комплектующих и расходных материалов для вычислительной и фотокопировальной техники.</t>
  </si>
  <si>
    <t>2.3.3. "Материалы на оргтехнику и запчасти"</t>
  </si>
  <si>
    <t>ШТ
ШТ
ШТ
ШТ
ШТ
ШТ
ШТ</t>
  </si>
  <si>
    <t>10
79
152
32
8
166
6</t>
  </si>
  <si>
    <t>294,24</t>
  </si>
  <si>
    <t>по факту</t>
  </si>
  <si>
    <t>март </t>
  </si>
  <si>
    <t>Поставка запасных частей для автотранспортных средств:
ЛОТ № 1 Поставка запасных частей на автотранспортные средства марки ГАЗ, ПАЗ.</t>
  </si>
  <si>
    <t>февраль - 31 декабря 2020</t>
  </si>
  <si>
    <t>Поставка запасных частей для автотранспортных средств:
ЛОТ № 2 Поставка запасных частей на автотранспортные средства марки ЗИЛ.</t>
  </si>
  <si>
    <t>Поставка запасных частей для автотранспортных средств:
ЛОТ № 3 Поставка запасных частей на автотранспортные средства марки КАМАЗ.</t>
  </si>
  <si>
    <t>Поставка запасных частей для автотранспортных средств:
ЛОТ № 4 Поставка запасных частей на автотранспортные средства марки МАЗ.</t>
  </si>
  <si>
    <t>Поставка запасных частей для автотранспортных средств:
ЛОТ № 5 Поставка запасных частей на автотранспортные средства марки УАЗ.</t>
  </si>
  <si>
    <t>Поставка запасных частей для автотранспортных средств:
ЛОТ № 6 Поставка запасных частей на автотранспортные средства марки ВАЗ.</t>
  </si>
  <si>
    <t>Поставка запасных частей для автотранспортных средств:
ЛОТ № 7 Поставка запасных частей на автотранспортные средства марки серий ЕК, ЭО, МТЗ.</t>
  </si>
  <si>
    <t>Поставка запасных частей для автотранспортных средств:
ЛОТ № 8 Поставка запасных частей на автотранспортные средства марки ГАЗель.</t>
  </si>
  <si>
    <t>81.30</t>
  </si>
  <si>
    <t>81.30.10</t>
  </si>
  <si>
    <t>Благоустройство мест раскопок после ремонта объектов (посадка кустарников, снос деревьев, озеленение).</t>
  </si>
  <si>
    <t>М2
ШТ</t>
  </si>
  <si>
    <t>500,00</t>
  </si>
  <si>
    <t>по факту в течение 30 дней</t>
  </si>
  <si>
    <t>янв.20</t>
  </si>
  <si>
    <t>26.51.63.130</t>
  </si>
  <si>
    <t>2.14.2. "Инвестиции" - январь
2.3.1. "Материалы на производство" - февраль</t>
  </si>
  <si>
    <t>53</t>
  </si>
  <si>
    <t>800,402</t>
  </si>
  <si>
    <t>по факту поставки в течение 30 дней</t>
  </si>
  <si>
    <t>февраль 2020</t>
  </si>
  <si>
    <t>простая закупка в электронной форме, участники МСП</t>
  </si>
  <si>
    <t>84</t>
  </si>
  <si>
    <t>144,00</t>
  </si>
  <si>
    <t>оплата по факту, в течение 15 дней</t>
  </si>
  <si>
    <t>Страхование имущественных интересов компании, связанных с возмещением вреда, причиненного потерпевшим в результате аварии на опасном производственном объекте.</t>
  </si>
  <si>
    <t>10</t>
  </si>
  <si>
    <t>237,10</t>
  </si>
  <si>
    <t xml:space="preserve">март 2020 (237,10 тыс. руб.) - март 2021
(0 руб.)
</t>
  </si>
  <si>
    <t>30 марта 2020 - 30 марта 2021</t>
  </si>
  <si>
    <t>Продление ESET NOD32 Business Edition (1 год).</t>
  </si>
  <si>
    <t>650</t>
  </si>
  <si>
    <t>393,112</t>
  </si>
  <si>
    <t>февраль - март</t>
  </si>
  <si>
    <t>01.03.2020</t>
  </si>
  <si>
    <t>26.51.2</t>
  </si>
  <si>
    <t>26.51.20.121</t>
  </si>
  <si>
    <t>Поставка и установка системы спутникового мониторинга для транспортных средств АО "ЛГЭК".</t>
  </si>
  <si>
    <t>транспортная служба</t>
  </si>
  <si>
    <t>29 февраля</t>
  </si>
  <si>
    <t>27.32
27.32</t>
  </si>
  <si>
    <t>Поставка кабелей и арматуры кабельной:
Лот № 1 Поставка кабельно-проводниковой продукции.</t>
  </si>
  <si>
    <t>2.13.2. "Инвестиции (материалы)"
2.3.2.2.3. "Материалы на ремонт ОС. Хозспособ КВС"</t>
  </si>
  <si>
    <t>М
КГ</t>
  </si>
  <si>
    <t>1740
20</t>
  </si>
  <si>
    <t>27.33.13.120</t>
  </si>
  <si>
    <t>Поставка кабелей и арматуры кабельной:
Лот № 2 Поставка зажимов.</t>
  </si>
  <si>
    <t>2.13.2. "Инвестиции (материалы)"</t>
  </si>
  <si>
    <t>450</t>
  </si>
  <si>
    <t>113,85</t>
  </si>
  <si>
    <t>Выполнение рабочей и проектной документации (согласно постановлению Правительства РФ № 87 от 16.02.2008) по объекту: "Водовод от выходной камеры дюкера до водопроводных сетей в районе с. Сселки объекта "Водоснабжение жилого района малоэтажной застройки в районе с. Желтые Пески в г. Липецке"" (строительство участка водопровода Д = 400 мм от магистрального водопровода Ду=300, проложенного в пойме р. Воронеж от дюкерного перехода в направлении с. Сселки (проектирование и строительство выполняет АО "ЛГЭК"), до точки подключения на водопроводе Ду=400 мм (проектирование и строительство осуществляет МКУ "Управление строительства города Липецка")).</t>
  </si>
  <si>
    <t>апрель</t>
  </si>
  <si>
    <t>43.99</t>
  </si>
  <si>
    <t>Ремонт (очистка) скважин водозаборов АО "ЛГЭК" - 7 шт., кислотный метод очистки скважины соляной кислотой с восстановлением декольматации стенок скважины, фильтра и прифильтровой зоны.</t>
  </si>
  <si>
    <t>Выполнение строительно-монтажных работ: "Водовод от выходной камеры дюкера до водопроводных сетей в районе с. Сселки объекта "Водоснабжение жилого района малоэтажной застройки в районе с. Желтые Пески в г. Липецке"" (строительство дюкерного перехода Д=400 мм через реку Воронеж; монтаж двух дополнительных насосов в машзале существующей насосной станции 2-го подъема ВНС-10; монтаж всасывающих и напорных трубопроводов, запорной арматуры снаружи и внутри существующей насосной станции 2-го подъема ВНС-10; строительство установки обеззараживания воды гипохлоритом натрия в здании существующей насосной станции 2-го подъема ВНС-10; строительство водовода Ду=300 мм по площадке ВНС-10 от существующей насосной станции 2-го подъема до входной камеры дюкера; монтаж узла регулирования давления на действующем водопроводе Ду=200 мм в с. Желтые Пески).</t>
  </si>
  <si>
    <t>2.3.2.2.1. "Материалы на ремонт ОС (хозспособ КЭС)"
2.3.2.2.2. "Материалы на ремонт ОС (хозспособ КТС)"
2.3.2.2.3. "Материалы на ремонт ОС (хозспособ КВС)"
2.3.1. "Материалы на производство"
2.6.9. "Инструменты"
2.14.2. "Инвестиции"</t>
  </si>
  <si>
    <t>январь 2021 - декабрь 2021
по факту, в течение 15 рабочих дней
(0 в 20г.,
15 000,00 в 21г.)</t>
  </si>
  <si>
    <t>сентябрь 2020</t>
  </si>
  <si>
    <t>01 января 2021 - 
31 декабря 2021</t>
  </si>
  <si>
    <t>31.01</t>
  </si>
  <si>
    <t>31.01.1</t>
  </si>
  <si>
    <t>Поставка мебели для офисов.</t>
  </si>
  <si>
    <t>2.3.7. "Прочие материалы"</t>
  </si>
  <si>
    <t>14</t>
  </si>
  <si>
    <t>155,68</t>
  </si>
  <si>
    <t>27.12
27.33</t>
  </si>
  <si>
    <t>27.12.2
27.33.13</t>
  </si>
  <si>
    <t>Поставка арматуры и оборудования для электрических сетей.</t>
  </si>
  <si>
    <t>150
103</t>
  </si>
  <si>
    <t>Выполнение строительно-монтажных работ по объектам:
1. "Канализации ул. Механизаторов, 6 (труба железобет. Д-500 Е-154,70м) (инв. №320865) в составе объекта: "Реконструкция проспекта Победы с благоустройством прилегающей территории от пл. Победы до монумента "Танк" в г. Липецке";
2. "Реконструкция канализации пр. Победы (дворовые сети) (труба железоб. Д-500-1211 м) (инв. 320975) в районе пересечения ул. Механизаторов с пр. Победы в составе объекта: "Реконструкция проспекта Победы с благоустройством прилегающей территории от пл. Победы до монумента "Танк" в г. Липецке";
3. "Реконструкция канализации пр. Победы (дворовые сети) (труба железоб. Д-500-1211 м) (инв. 320975) в районе ул. Доватора в составе объекта: "Реконструкция проспекта Победы с благоустройством прилегающей территории от пл. Победы до монумента "Танк" в г. Липецке";
4. "Канализация ул. Доватора, ул. Мичурина, пер. Дубинина, ул. Нагорная, террит. Военного городка, ул. Терешковой (инв. №320375) в составе объекта: "Реконструкция проспекта Победы с благоустройством прилегающей территории от пл. Победы до монумента "Танк" в г. Липецке";
5. "Канализация пр. Победы (труба асбоцем. Д-300-70,3 м) (инв. №320901) в составе объекта: "Реконструкция проспекта Победы с благоустройством прилегающей территории от пл. Победы до монумента "Танк" в г. Липецке";
6. "Канализация пр. Победы, ул. Ленина, ул. Липовская, ул. Зегеля (труба асбестоц) (инв. №321056) в составе объекта: "Реконструкция проспекта Победы с благоустройством прилегающей территории от пл. Победы до монумента "Танк" в г. Липецке".</t>
  </si>
  <si>
    <t>15 июня</t>
  </si>
  <si>
    <t>71.12.3</t>
  </si>
  <si>
    <t>Разработка, согласование и утверждение "Технического проекта разработки участка Липецкого месторождения подземных вод по водозабору "Северный", расположенного по адресу: Липецкая область, Липецкий район, пос. Северный рудник, владение 24".</t>
  </si>
  <si>
    <t>сентябрь
(по факту подписания акта выполненных работ)</t>
  </si>
  <si>
    <t>февраль - август</t>
  </si>
  <si>
    <t>Переоценка запасов подземных вод на участках водозаборов:
№ 1 "Монастырские ключи", расположенного по адресу г. Липецк, ул. Салтыкова-Щедрина, вл. 90;
№ 4 "Казанский", расположенного по адресу г. Липецк, ул. Ковалева, вл. 107б;
№ 2 "Колхозный", расположенного по адресу г. Липецк, пр. Победы, вл. 94а.</t>
  </si>
  <si>
    <t>по факту подписания акта выполненных работ
(7 840 в 20г.,
13 200 в 21г.,
362 в 22 г.)</t>
  </si>
  <si>
    <t>март 2020 - апрель 2020</t>
  </si>
  <si>
    <t>апрель 2020 - март 2022</t>
  </si>
  <si>
    <t>Выполнение строительно-монтажных работ методом ГНБ по объекту: "Водоснабжение объекта "Жилое здание со встроенными объектами соцкультбыта по ул. Агрономическая" (строительство водопроводной сети от точки врезки в существующую водопроводную сеть Ду=110 мм, проложенную в районе дома № 14 по ул. Агрономическая, до стены жилого здания со встроенными объектами соцкультбыта по ул. Агрономическая).</t>
  </si>
  <si>
    <t>февраль - февраль</t>
  </si>
  <si>
    <t>по факту оказания услуг
(1100 в 20г.,
500 в 21г.)</t>
  </si>
  <si>
    <t>март 2020</t>
  </si>
  <si>
    <t>март 2020 - 
март 2021</t>
  </si>
  <si>
    <t>по факту оказания услуг
(107 в 20г.,
53 в 21г.)</t>
  </si>
  <si>
    <t>71.12.1
42.22.22</t>
  </si>
  <si>
    <t>Заключение рамочных соглашений о дальнейшем взаимодействии с победителями данного предварительного квалификационного отбора путем проведения закупочных процедур на право заключения договоров на выполнение строительно-монтажных и пусконаладочных работ по объектам распределительных сетей 0,4 – 10 кВ, а также работ "под ключ" (работ, включающих проектирование и поставку оборудования) по объектам технологического присоединения для нужд АО "ЛГЭК" на 2020 год.</t>
  </si>
  <si>
    <t>0</t>
  </si>
  <si>
    <t>предварительный квалификационный отбор, участники МСП</t>
  </si>
  <si>
    <t>Оказание услуг по прокладке труб методом горизонтально-направленного бурения с предоставлением профилей проколов и протоколов бурения для строительства объектов АО "ЛГЭК" в 2020 году.</t>
  </si>
  <si>
    <t>Поставка кабельных муфт и комплектующих для технического обеспечения АО "ЛГЭК".</t>
  </si>
  <si>
    <t>Выполнение исходно-разрешительной документации, рабочей документации, строительно-монтажных и пусконаладочных работ по электроснабжению 39 объектов в г. Липецк (Сад. домика в СНТ "Венера" линия 18, уч. 14. Сад. домиков в СНТ "Горняк": участки №№ 80, 1570, 227, 1186, 851; 998; 1097; 994; 1000. Сад. домиков в СНТ "Горняк-1": участки №№ 773, 419, 151. Сад. домиков в СНП "Спутник": участки № 844 массив II, № 500 массив II, № 668, № 683 массив II, № 744 массив II. Сад. домиков в СНТ "Дачный-1": участки №№ 51, 480, 101. Сад. домиков в СНТ "Монтажник": участки №№ 408, 691. Сад. домика в дачном НТ "Металлург-6",улица 1, уч-к 38. Сад. домика в СТ "Мечта", линия 17, уч-к 700. Сад. домика в СНП "Мечта", уч-к 687. Сад. домика в СНТ "Тракторостроитель-2", линия 24, уч-к 9. Жилого дома на территории СНТ "им. И.В. Мичурина", ул. Плодородная, уч-к 21. Сад. домиков в СНТ "Авторемонтник": уч-к 288 б линия 0, уч-к 390 линия 7, уч-к 28 б линия 6. Сад. домика в СТ "Студеновское", 3 уч-к, 3-я дорога, зем. уч-к 589. Сад. домика в СНТ "Студеновское", уч-к 1, дорога 5, зем. уч-к №237. Сад. домика в СПО "Ферросплавщик", линия 1, уч-к 38. Строящегося индивидуального жилого дома на земельном уч-ке кад.№ 48:02:0990101:5276. Строящегося индивидуального жилого дома на зем. уч-ке кад.№ 48:02:0990101:5023. Гаража 6 в литере Г2 во дворе дома 1 по ул. Саперной. Сад. домика в НТС "Металлург-3", улица 31, уч-к 43. Гаража в гаражном кооперативе "Московский", ряд 1 в, гараж 36).</t>
  </si>
  <si>
    <t>39
39</t>
  </si>
  <si>
    <t>март - апрель</t>
  </si>
  <si>
    <t>Выполнение исходно-разрешительной документации, рабочей документации, строительно-монтажных и пусконаладочных работ по объектам:
1. Электроснабжение садового домика по адресу: г. Липецк, СТ "Горняк", сад. участок №1035.
2. Электроснабжение садового домика по почтовому адресу ориентира: г. Липецк, СНП "Спутник", 1 массив, участок № 153.
3. Электроснабжение садового домика по почтовому адресу ориентира: г. Липецк, садоводческое некомерческое товарищество "Кооператор", линия 1, участок № 6 а.
4. Электроснабжение строящегося жилого дома по почтовому адресу ориентира: г.Липецк, с.Сселки, земельный участок (кад. № 48:02:0990101:4807).
5. Электроснабжение многоквартирного жилого дома по адресу: г.Липецк, земельный участок (кад. № 48:20:0027322:158).
6. Электроснабжение многоквартирного жилого дома по адресу: Г,Липецк, земельный участок (кад. № 48:20:0027322:168).
7. Электроснабжение склада по адресу: г. Липецк, ул. Салтыкова-Щедрина, д. 1.
8. Электроснабжение склада по адресу: г.Липецк, ул. Салтыкова - Щедрина, д.1.
9. Электроснабжение магазина бытовой техники по почтовому адресу ориентира: г.Липецк, ул. Горького, дом 8.</t>
  </si>
  <si>
    <t>15
15</t>
  </si>
  <si>
    <t>10. Электроснабжение магазина бытовой техники по почтовому адресу ориентира: г.Липецк, ул. Горького, дом 8.
11. Электроснабжение нежилого помещения по адресу: г.Липецк, ул. Советская, строение 66/7.
12. Электроснабжение нежилого помещения по адресу: г.Липецк, ул. Советская, строение 66/7.
13. Электроснабжение административного здания по адрсеу: г.Липецк, ул. Юношеская, владение 46б.
14. Электроснабжение административного здания по адресу: г.Липецк, ул. Юношеская, владение 46 б.
15. Электроснабжение объекта: "Отделение общей врачебной практики (семейной медицины) по адресу: г.Липецк, ул. Асфальтная, д.23Б.</t>
  </si>
  <si>
    <t>71.12.16</t>
  </si>
  <si>
    <t>Проведение телевидеоинспекционного обследования межквартальных сетей водоотведения.</t>
  </si>
  <si>
    <t>КВС в части водоотведения</t>
  </si>
  <si>
    <t>841</t>
  </si>
  <si>
    <t>апрель - май</t>
  </si>
  <si>
    <t>Разработка, согласование и утверждение "Технического проекта разработки участка Липецкого месторождения подземных вод по водозабору "Сырский-1", расположенного по адресу: Липецкая область, г. Липецк, ул. Катукова, владение 3".</t>
  </si>
  <si>
    <t>22.21.2</t>
  </si>
  <si>
    <t>Поставка материалов из ПВХ (трубы, фитинги).</t>
  </si>
  <si>
    <t>2.3.2.2.3. "Материлы на ремонт ОС (хозсопособ КВС)"</t>
  </si>
  <si>
    <t>192</t>
  </si>
  <si>
    <t>26.20.2</t>
  </si>
  <si>
    <t>26.20.16.150</t>
  </si>
  <si>
    <t>Поставка сканеров.</t>
  </si>
  <si>
    <t>Выполнение работ по опиловке и валке деревьев на водозаборах АО "ЛГЭК".</t>
  </si>
  <si>
    <t>42.22.22</t>
  </si>
  <si>
    <t>Выполнение строительно-монтажных и пусконаладочных работ по объектам:
1. Электроснабжение киоска по адресу: г. Липецк, ул. Жуковского, район д. 5, киоск-1678 (монтаж прибора учета во ВРУ-0,4 кВ от ТП-716 киоска-1678).
2. Электроснабжение киоска по адресу: г. Липецк, ул. Жуковского, район д. 5, киоск-1678 (строительство КЛ-0,4 кВ от ТП-716 до киоска -1678).
3. Электроснабжение строящегося садового домика по адресу: г. Липецк, СНТ "Дачный-1", участок № 732 (строительство МТП в СНТ "Дачный-1", взамен существующей МТП-676 в СНТ "Дачный-1" инв.№431885; модернизация УСПД в МТП-676 инв. № 431886).
4. Электроснабжение станции технического обслуживания тракторов по адресу: г. Липецк, ул. Ново-Весовая, стр. 20 Б (строительство КТП-622 взамен существующей инв. №100929 по ул. Ново-Весовая; монтаж трансформатора в новой КТП; монтаж узла учета в новой КТП; монтаж ОПС в новой КТП; монтаж прибора учета в ВРУ-0,4 кВ от новой КТП станции технического обслуживания тракторов).
5. Электроснабжение станции технического обслуживания тракторов по адресу: г. Липецк, ул. Ново-Весовая, стр.20 Б (строительство ЛЭП-0,4 кВ от новой КТП-622, смонтированной по п. 1.1.4.2.12/19 ИП, до станции технического обслуживания тракторов).
6. Электроснабжение нежилого помещения № 1 по адресу: г. Липецк, ул. М. Расковой, 2а (монтаж оборудования в РУ-0,4 кВ ТП-540; монтаж прибора учета во ВРУ-0,4 кВ, запитанного от ТП-540, нежилого помещения № 1).
7. Электроснабжение нежилого помещения № 1 по адресу: г. Липецк, ул. М. Расковой, 2а (строительство КЛ-0,4 кВ от ТП-540 до нежилого помещения № 1 по ул. М. Расковой, 2а; строительство КЛ-0,4 кВ от ТП-163а до нежилого помещения № 1).
8. Электроснабжение административного здания по адресу: г. Липецк, ул. Кооперативная, д. 16 (строительство ЛЭП-0,4 кВ от РП-54 до административного здания).</t>
  </si>
  <si>
    <t>8</t>
  </si>
  <si>
    <t>Выполнение строительно-монтажных работ по объектам:
1. "Водовод ВНС-2 - а/к 1415-пр. Победы - Дом быта (труба чуг. д200-1166,6м) (инв. № 310970) в составе объекта: "Реконструкция проспекта Победы с благоустройством прилегающей территории от пл. Победы до монумента "Танк" в г. Липецке";
2 "Водовод ВНС-2 - а/к 1415-пр. Победы - Дом быта (труба ст. д200-27,0м) (инв. № 310971) в составе объекта: "Реконструкция проспекта Победы с благоустройством прилегающей территории от пл. Победы до монумента "Танк" в г. Липецке";
3. "Реконструкция Водовода от ВНС -5 до ВНС-2 (труба чуг. Д=400-2190м) (инв. 310972) в составе объекта: "Реконструкция проспекта Победы с благоустройством прилегающей территории от пл. Победы до монумента "Танк" в г. Липецке";
4. "Водопровод ул. Механизаторов (труба чуг.д250-1045,0м) (инв. № 310870) в составе объекта: "Реконструкция проспекта Победы с благоустройством прилегающей территории от пл. Победы до монумента "Танк" в г. Липецке".</t>
  </si>
  <si>
    <t>4</t>
  </si>
  <si>
    <t>март  - 15 июня</t>
  </si>
  <si>
    <t>62.02</t>
  </si>
  <si>
    <t>Оказание услуг по техническому обслуживанию и сопровождению программно-аппаратного комплекса "СКАУТ", установленного на автотранспортные средства АО "ЛГЭК".</t>
  </si>
  <si>
    <t>2.5.5 Услуги по ремонту автотранспорта</t>
  </si>
  <si>
    <t xml:space="preserve">
КЭС
КВС
КТС
</t>
  </si>
  <si>
    <t xml:space="preserve"> в соответствии с договором</t>
  </si>
  <si>
    <t>31 декабря</t>
  </si>
  <si>
    <t>Выполнение строительно-монтажных и пусконаладочных работ по объектам:
1. "Электроснабжение торгово-развлекательного центра по адресу: г. Липецк 34 микрорайон в Октябрьском округе, кад.№48:20:0043601:19805" (реконструкция оборудования РУ-10 кВ РП-50 инв.№ 432237; модернизация узла учета в РУ-10 кВ РП-50 инв.№ 432441).
2. "Электроснабжение торгово-развлекательного центра по адресу: г. Липецк 34 микрорайон в Октябрьском округе, кад.№48:20:0043601:19805" (строительство КЛ-10 кВ от РП-50 до ТП для торгово-развлекательного центра в 34 микрорайоне г. Липецка).</t>
  </si>
  <si>
    <t xml:space="preserve"> февраль</t>
  </si>
  <si>
    <t>58.29
62.02</t>
  </si>
  <si>
    <t>58.29.50
62.02.20.140</t>
  </si>
  <si>
    <t>Приобретение прав использования программы для ЭВМ "Диадок" и услуг по интеграции и сопровождению.</t>
  </si>
  <si>
    <t>ШТ
ЧАС</t>
  </si>
  <si>
    <t>3
36</t>
  </si>
  <si>
    <t>100 % предоплата</t>
  </si>
  <si>
    <t>Переоценка запасов подземных вод на участке водозабора № 3 (Трубный-Б, площадки 1, 2), расположенного по адресу: г. Липецк, Лебедянское шоссе, вл. 6.</t>
  </si>
  <si>
    <t>по факту подписания акта выполненных работ
(5 230 в 20г.,
8 800 в 21г.,
238 в 22 г.)</t>
  </si>
  <si>
    <t>март 2020 - апрель 2020</t>
  </si>
  <si>
    <t>март 2020 - март 2022</t>
  </si>
  <si>
    <t>8 280</t>
  </si>
  <si>
    <t>по факту оказания услуг
(3 140 в 20г.,
4 185 в 21г.,
1 045 в 22 г.)</t>
  </si>
  <si>
    <t>апрель 2020 - апрель 2023</t>
  </si>
  <si>
    <t>53.20.31</t>
  </si>
  <si>
    <t>53.20.11.190</t>
  </si>
  <si>
    <t xml:space="preserve"> март 2020 </t>
  </si>
  <si>
    <t>Выполнение исходно-разрешительной документации (при необходимости), корректировка рабочей документации (при необходимости) и проектной документации (согласно постановлению Правительства РФ № 87 от 16.02.2008) по объектам:
1. "Строительство ВЛ-10 кВ и КЛ-10 кВ сети электроснабжения от ПС "Правобережная" яч. 9 до ТП-616";
2. "Строительство ВЛ-10 кВ и КЛ-10 кВ сети электроснабжения от ПС "Правобережная" яч. 18 до ТП-616".</t>
  </si>
  <si>
    <t>апрель - июнь</t>
  </si>
  <si>
    <t>Выполнение исходно-разрешительной документации (при необходимости), рабочей документации и проектной документации (согласно постановлению Правительства РФ № 87 от 16.02.2008) по объектам:
1. "Электроснабжение объекта "Группа жилых домов по ул. Газина в г. Липецке. Жилое здание № 1 (стр. № 19)" по адресу: г. Липецк, ул. В.П. Газина, земельный участок кад.№: 48:20:0000000:33412" (реконструкция оборудования РУ-6 кВ РП-8 инв. № 432240; монтаж узла учета в РУ-0,4 кВ новой ТП по ул. Газина для жилого здания № 1 стр. № 19).
2. "Электроснабжение объекта "Группа жилых домов по ул. Газина в г. Липецке. Жилое здание № 1 (стр. № 19)" по адресу: г. Липецк, ул. В.П. Газина, земельный участок кад.№: 48:20:0000000:33412" (строительство ТП по ул. Газина; монтаж трансформатора №1 в новой ТП; монтаж трансформатора №2 в новой ТП; монтаж оборудования в РУ-6 кВ новой ТП; монтаж оборудования в РУ -0,4 кВ новой ТП; монтаж узла учета в новой ТП; монтаж ОПС в новой ТП; строительство КЛ-6 кВ от яч.5 РУ-6 кВ РП-8 до новой ТП; строительство КЛ-6 кВ от яч.14 РУ-6 кВ РП-8 до новой ТП).</t>
  </si>
  <si>
    <t xml:space="preserve">в соответствии с договором и утвержденным бюджетом
</t>
  </si>
  <si>
    <t>апрель - 30 июня</t>
  </si>
  <si>
    <t>Выполнение исходно-разрешительной документации (при необходимости), рабочей документации по объектам:
1. "Электроснабжение торгово-выставочного комплекса по адресу: г. Липецк, ул. Катукова, земельный участок кад.№ 48:20:0043601:27577" (монтаж узла учета в РУ-0,4 кВ новой ТП для торгово-выставочного комплекса, кад.№ 48:20:0043601:27577).
2. "Электроснабжение торгово-выставочного комплекса по адресу: г. Липецк, ул. Катукова, земельный участок кад.№ 48:20:0043601:27577" (строительство новой ТП по ул. Катукова для торгово-выставочного комплекса, кад.№ 48:20:0043601:27577" (монтаж трансформатора № 1 в новой ТП; монтаж трансформатора № 2 в новой ТП; монтаж оборудования в РУ-10 кВ новой ТП; монтаж оборудования в РУ-0,4 кВ новой ТП; монтаж узла учета в РУ-0,4 кВ новой ТП; монтаж пожарно-охранной сигнализации в новой ТП; строительство КЛ-10 кВ от врезки в КЛ-10 кВ "РП-17, яч. № 19 - ТП-883" и КЛ-10 кВ "РП-17, яч. № 24 - ТП-883" до новой ТП).</t>
  </si>
  <si>
    <t>62.02.30</t>
  </si>
  <si>
    <t>Покупка сметно-нормативной базы "ГЭСН-2020 ФЕР-2020".</t>
  </si>
  <si>
    <t>22</t>
  </si>
  <si>
    <t>Поставка насосных агрегатов, станций управления и защиты:
ЛОТ № 1 Поставка насосных агрегатов.</t>
  </si>
  <si>
    <t>2.14.2. "Инвестиции (материалы)"</t>
  </si>
  <si>
    <t>24</t>
  </si>
  <si>
    <t xml:space="preserve">3 691,200 </t>
  </si>
  <si>
    <t xml:space="preserve">март </t>
  </si>
  <si>
    <t>Поставка насосных агрегатов, станций управления и защиты:
ЛОТ № 2 Поставка станций управления и защиты.</t>
  </si>
  <si>
    <t xml:space="preserve">2 189,184 </t>
  </si>
  <si>
    <t>43.21.10.140</t>
  </si>
  <si>
    <t>Ремонт системы пожарной сигнализации по объекту: "Система пожарной сигнализации АБК по ул. Кузнечная, 1".</t>
  </si>
  <si>
    <t xml:space="preserve"> ДИТиС</t>
  </si>
  <si>
    <t>853,00</t>
  </si>
  <si>
    <t xml:space="preserve">май </t>
  </si>
  <si>
    <t>Поставка насосов.</t>
  </si>
  <si>
    <t>27.11</t>
  </si>
  <si>
    <t>27.11.50.120</t>
  </si>
  <si>
    <t>Поставка преобразователей частоты.</t>
  </si>
  <si>
    <t>26.51.5</t>
  </si>
  <si>
    <t xml:space="preserve">26.51.52.130 </t>
  </si>
  <si>
    <t>Поставка датчиков давления.</t>
  </si>
  <si>
    <t>7</t>
  </si>
  <si>
    <t>33.19</t>
  </si>
  <si>
    <t>33.12.2</t>
  </si>
  <si>
    <t>Техническое обслуживание газопроводов и газового оборудования котельных в г. Усмань и с. Пригородка Усманского района.</t>
  </si>
  <si>
    <t>2.16.12. "Прочие услуги"</t>
  </si>
  <si>
    <t>ПТС</t>
  </si>
  <si>
    <t>по факту, в течение 10 банковских дней</t>
  </si>
  <si>
    <t>Доработка программного комплекса "Стек-ЭНЕРГО".</t>
  </si>
  <si>
    <t>ЧАС</t>
  </si>
  <si>
    <t>предоплата</t>
  </si>
  <si>
    <t>Приобретение обновления ПО СОУК "Мотив".</t>
  </si>
  <si>
    <t>62.01.1</t>
  </si>
  <si>
    <t>Услуги по доработке сайта АО "ЛГЭК" (разработка API для заимодействия с мобильным приложением сайта АО "ЛГЭК").</t>
  </si>
  <si>
    <t>Альтернативная технологическая мобильная связь.</t>
  </si>
  <si>
    <t>по факту
(110 в 20г.,
40 в 21г.)</t>
  </si>
  <si>
    <t>февраль 2020</t>
  </si>
  <si>
    <t>март 2020 - февраль 2021</t>
  </si>
  <si>
    <t>86.90.4</t>
  </si>
  <si>
    <t>86.90.19.140</t>
  </si>
  <si>
    <t>Курсовки для работников АО "ЛГЭК (14 дней) на 2020 г.</t>
  </si>
  <si>
    <t>2.2.3. "Соцвыплаты из прибыли"</t>
  </si>
  <si>
    <t>ДПиК</t>
  </si>
  <si>
    <t>Оказание услуг по организации отдыха детей работников АО "ЛГЭК".</t>
  </si>
  <si>
    <t>июнь - август</t>
  </si>
  <si>
    <t>Закупка мебели для колцентра ЦДС.</t>
  </si>
  <si>
    <t>2.3.7. "Прочие расходы"</t>
  </si>
  <si>
    <t>ЦДС</t>
  </si>
  <si>
    <t>82.30</t>
  </si>
  <si>
    <t>82.30.11</t>
  </si>
  <si>
    <t>Оказание образовательных услуг (участие во Всероссийской конференции 23-24.04.2020 г.).</t>
  </si>
  <si>
    <t>2.2.5. "Подготовка кадров"</t>
  </si>
  <si>
    <t>Ремонт ТС, марки МАЗ; ГАЗ более 3,5 т; УАЗ; КАМАЗ; ЗИЛ; ГАЗ менее 5,5 т; ВАЗ.</t>
  </si>
  <si>
    <t>по факту, в течение 30 дней</t>
  </si>
  <si>
    <t>Выполнение исходно-разрешительной документации, рабочей документации и при необходимости проектной документации (согласно постановлению Правительства РФ № 87 от 16.02.2008) по объектам:
1. "Реконструкция сетей низкого напряжения с заменой деревянных опор на железобетонные, голого провода на СИП района Сокол - Ситовка".
2. "Монтаж приборов коммерческого учета и ввод в эксплуатацию АСКУЭ район Сокол-Ситовка".
3. "Реконструкция воздушной линии 6 кВ от П/СТ БУГОР-КТП 304 (инв. № 340508) от яч.14, 25".
4. "Реконструкция воздушной линии 10 кВ "БУТЫРКИ" РАЗЪЕД.72 КТП428 (инв. № 340008)".
5. "Реконструкция (усиление) КЛ-6 кВ ПС "Южная" яч.31; 42 РП-45 яч.3; 15 (2КЛ; АПвПуг 1*500/35) (инв. № 3130006)".
6. "Перезавод КЛ-6 кВ на ПС "Бугор" из старых КРУН-6 кВ и ЗРУ-6 кВ в новое ЗРУ-6 кВ".
 7. "Строительство новой КТП-465 взамен старой по ул. Добролюбова в г. Липецке".
8. "Электроснабжение объекта: "Строительство физкультурно-спортивного комплекса в г. Липецке" по адресу: г. Липецк, ул. Леонтия Кривенкова, Молодежный парк" (строительство новой ТП по ул. Леонтия Кривенкова, Молодежный парк; монтаж трансформатора №1 в новой ТП; монтаж трансформатора №2 в новой ТП; монтаж оборудования в РУ-10 кВ новой ТП; монтаж оборудования в РУ-0,4 кВ новой ТП; монтаж узла учета в РУ-0,4 кВ новой ТП; монтаж пожарно-охранной сигнализации в новой ТП; строительство КЛ-10 кВ от ТП-867 до новой ТП по ул. Леонтия Кривенкова, Молодежный парк; строительство КЛ-0,4 кВ от новой ТП по ул. Леонтия Кривенкова, Молодежный парк до физкультурно-спортивного комплекса).
9. "Электроснабжение объекта: "Строительство физкультурно-спортивного комплекса в г. Липецке" по адресу: г. Липецк, ул. Леонтия Кривенкова, Молодежный парк" (монтаж прибора учета во ВРУ-0,4 кВ от новой ТП для физкультурно-спортивного комплекса по ул. Леонтия Кривенкова, Молодежный парк).</t>
  </si>
  <si>
    <t xml:space="preserve">апрель - 30 октября </t>
  </si>
  <si>
    <t>Выполнение документации по планировке территории (проекта планировки и проекта межевания) по объекту: "Водовод от выходной камеры дюкера до водопроводных сетей в районе с. Сселки объекта "Водоснабжение жилого района малоэтажной застройки в районе с. Желтые Пески в г. Липецке".</t>
  </si>
  <si>
    <t>228,00</t>
  </si>
  <si>
    <t>июнь</t>
  </si>
  <si>
    <t>43.21.10.130</t>
  </si>
  <si>
    <t>Выполнение работ по введению ограничения режима потребления электрической энергии, а также по восстановлению ранее ограниченного режима потребления электроэнергии потребителям в сетях АО "ЛГЭК".</t>
  </si>
  <si>
    <t>1.4.3. "Прочие услуги КЭС"</t>
  </si>
  <si>
    <t>май - декабрь</t>
  </si>
  <si>
    <t>27.11.43</t>
  </si>
  <si>
    <t>Поставка комплектной трансформаторной подстанции</t>
  </si>
  <si>
    <t>КОМПЛ</t>
  </si>
  <si>
    <t>4 200,00</t>
  </si>
  <si>
    <t>Оказание услуг по проведению технического диагностирования дымовых труб котельной комплекса теплоснабжения с разработкой мероприятий по устранению выявленных нарушений и причин их возникновения.</t>
  </si>
  <si>
    <t>май - июнь</t>
  </si>
  <si>
    <t>71.12.1
42.21.24.110</t>
  </si>
  <si>
    <t>Выполнение рабочей документации и строительно-монтажных работ по объекту: "Строительство эксплуатационных скважин на водозаборе "Матырский"" (строительство эксплуатационной скважины № 17 на водозаборе, расположенном по адресу: Липецкая область, Грязинский район, Балашовское лесничество, Ленинский лесхоз, квартал 54).</t>
  </si>
  <si>
    <t>апрель - октябрь</t>
  </si>
  <si>
    <t>Выполнение исходно-разрешительной документации, рабочей документации и строительно-монтажных работ по объекту: "Реконструкция водопровода ул. Зегеля, ул. Ленина, ул. Интернац., ул. Плеханова, ул. Желябова, ул. Шубина,8, Опытн. ст., в/з № 7, №3, инв. №310057".</t>
  </si>
  <si>
    <t>по факту, в течение 15 рабочих дней</t>
  </si>
  <si>
    <t>26.51.53.110</t>
  </si>
  <si>
    <t>Поставка газоанализаторов.</t>
  </si>
  <si>
    <t>2.6.9. "Инструменты"</t>
  </si>
  <si>
    <t>23.99.3</t>
  </si>
  <si>
    <t>23.99.13.110</t>
  </si>
  <si>
    <t>Поставка асфальтобетонной смеси.</t>
  </si>
  <si>
    <t>2.3.2.2.3. "Хозспособ КВС"</t>
  </si>
  <si>
    <t>Поставка датчиков давления с поверкой.</t>
  </si>
  <si>
    <t>224,322</t>
  </si>
  <si>
    <t>Выполнение исходно-разрешительной документации, рабочей документации и строительно-монтажных работ по объекту: "Строительство водопроводной сети от точки врезки в существующий водопровод Ду= 400 мм до границы земельного участка объекта (котельная для теплоснабжения ДОУ № 66 и 67 (стр.), расположенных на территории микрорайона, ограниченного улицами Виктора Музыки, Михаила Трунова, автомобильной дорогой Орел-Тамбов и Лебедянским шоссе в г. Липецке).</t>
  </si>
  <si>
    <t>июль</t>
  </si>
  <si>
    <t>42.22</t>
  </si>
  <si>
    <t>Выполнение строительно-монтажных работ по реконструкциям (выносу) КЛ в составе объекта Реконструкция проспекта Победы с благоустройством прилегающей территории от пл. Победы до монумента "Танк" в г. Липецке по объектам:
1. "Реконструкция (вынос) КЛ-6 кВ ТП-112 ТП-190 (АББ 3*120 ал)(инв. 345360);
2. "Реконструкция (вынос) КЛ-6 кВ ПС "Бугор" яч.3 до РП-4 яч.7 (инв. 3130168)";
3. "Реконструкция (вынос) КЛ-6 кВ ПС "Бугор" яч.8 до РП-4 яч.4 (инв. 3130169)";
4. "Реконструкция (вынос) КЛ-6 кВ ТП-112 – ТП-119 (АСБ 3*95 св) (инв. 345358)";
5. "Реконструкция (вынос) КЛ-6 кВ от ТП-80 – ТП-108 (ААБ 3*95 ал) (инв. 345893)";
6. "Реконструкция (вынос) КЛ-6 кВ от РП-26 яч.20 - ТП-32 яч.2 (инв. 340934)";
7. "Реконструкция (вынос) КЛ-6 кВ от ТП-131 яч.4 до муфты в сторону РП-45 яч.8 (инв. 345383)";
8. "Реконструкция (вынос) КЛ-6 кВ от ТП-32 – ТП-183 (инв. 3130457)";
9. "Реконструкция (вынос) КЛ-6 кВ ПС "Бугор" яч.11 РП-1 яч.15 (АСБ 3/185 св)(инв. 340499)";
10. "Реконструкция (вынос) КЛ-6 кВ РП-1 яч.13 ТП-49 яч.4 (СБ 3*150 св)(инв. 340839)";
11. "Реконструкция (вынос) КЛ-6 кВ РП-1 яч.12 ТП-112 яч.3 (АСБ 3*95 св)(инв. 340835)".</t>
  </si>
  <si>
    <t>11</t>
  </si>
  <si>
    <t>30 июня</t>
  </si>
  <si>
    <t>33.14</t>
  </si>
  <si>
    <t>33.14.1</t>
  </si>
  <si>
    <t>Модернизация двух шкафов управления насосными агрегатами KSB на ЦНС.</t>
  </si>
  <si>
    <t>70 % предоплата, 30 % по факту</t>
  </si>
  <si>
    <t>21.20.2</t>
  </si>
  <si>
    <t>21.20.24.150</t>
  </si>
  <si>
    <t>Закупка медицинских масок.</t>
  </si>
  <si>
    <t>Все подразделения</t>
  </si>
  <si>
    <t>апрель - декабрь</t>
  </si>
  <si>
    <t>Услуги по пошиву масок текстильных из материалов Исполнителя (3 400 шт.)</t>
  </si>
  <si>
    <t>Закупка повязок из ткани х/б (1 500 шт.) и масок одноразовых (3 000 шт.).</t>
  </si>
  <si>
    <t>Закупка повязок из ткани х/б (2 000 шт.) и масок одноразовых (2 000 шт.).</t>
  </si>
  <si>
    <t>Закупка повязок из ткани х/б (17 500 шт.) и масок одноразовых (7 500 шт.).</t>
  </si>
  <si>
    <t>21.20.1</t>
  </si>
  <si>
    <t>21.20.10.158</t>
  </si>
  <si>
    <t>Закупка дезинфицирующих средств (500 шт. по 0,2 л.).</t>
  </si>
  <si>
    <t>26.51.51.110</t>
  </si>
  <si>
    <t>Закупка бесконтактных инфракрасных термометров (30 шт.).</t>
  </si>
  <si>
    <t>закупка у единственного поставщика (исполнителя, подрядчика), участник МСП</t>
  </si>
  <si>
    <t>58.29
33.20
25.94
26.20</t>
  </si>
  <si>
    <t>58.29.50
33.20.42
25.94.1
26.20</t>
  </si>
  <si>
    <t>Организация видео конференц связи.</t>
  </si>
  <si>
    <t>2.16.1. и 2.16.2. "Инвестиции на связи и оргтехнику"</t>
  </si>
  <si>
    <t>ГОД
УСЛ ЕД
КОМПЛ
ШТ</t>
  </si>
  <si>
    <t>1
4
4
55</t>
  </si>
  <si>
    <t>27.12.10.110</t>
  </si>
  <si>
    <t>Поставка выключателя вакуумного.</t>
  </si>
  <si>
    <t>2.3.2.2.1. "Хозспособ, КЭС"</t>
  </si>
  <si>
    <t>Выполнение строительно-монтажных и пусконаладочных работ по объектам:
1. "Электроснабжение нежилого помещения № 6 по адресу: г. Липецк, ул. Советская, 77" (строительство КЛ-0,4 кВ от ТП-36 до нежилого помещения № 6 по ул. Советская, 77);
2. "Строительство новой ТП-57 взамен старой в г. Липецке по ул. Зегеля";
3. "Строительство новой КТП-53 взамен старой в г. Липецк по ул. Папина";
4. "Монтаж оборудования в ТП-660";
5. "Строительство КЛ-0,4 кВ от ТП-189 до школы № 9 по ул. Студеновская в г. Липецке";
6. "Строительство КЛ-0,4 кВ от ТП-709 до школы № 10 по ул. Краснозаводская в г. Липецке";
7. "Реконструкция (опуск в землю) участка кабельной линии 6 кВ от РП 45 яч. 12 ТП 141 (АСШВ 3*150 св) (инв. № 340618) на участке от ТП-141 до места спуска в землю в районе блока цехов бывшего Липецкого станкостроительного завода в г. Липецке по ул. Советская, д. 36, д. 66";
8. "Электроснабжение встроенного нежилого помещения №2 по адресу: г. Липецк, ул. Гагарина, дом 69" (строительство КЛ-0,4 кВ от ТП-212 до встроенного нежилого помещения № 2 по ул. Гагарина, дом 69).</t>
  </si>
  <si>
    <t>октябрь</t>
  </si>
  <si>
    <t>26.51.4</t>
  </si>
  <si>
    <t>26.51.41.130</t>
  </si>
  <si>
    <t>Поставка оптического эмиссионного спектрометра c индуктивно-связанной плазмой iCAP 7400 Duo (Thermo Fisher Scientific).</t>
  </si>
  <si>
    <t>5 300,00</t>
  </si>
  <si>
    <t>25 % предоплата, 75 % по факту проведения пуско - наладочных работ в течение 15 рабочих дней</t>
  </si>
  <si>
    <t>71.12
42.22</t>
  </si>
  <si>
    <t>71.12.1
42.22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</si>
  <si>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52 объектов в г. Липецк (ВЛ).</t>
  </si>
  <si>
    <t>52
52</t>
  </si>
  <si>
    <t xml:space="preserve">30 ноября 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</si>
  <si>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57 объектов в г. Липецк (КЛ).</t>
  </si>
  <si>
    <t>57
57</t>
  </si>
  <si>
    <t>33 307,40921</t>
  </si>
  <si>
    <t>Выполнение строительно-монтажных и пусконаладочных работ по объектам:
1. "Электроснабжение торгово-развлекательного центра по адресу: г. Липецк 34 микрорайон в Октябрьском округе, кад.№48:20:0043601:19805" (реконструкция оборудования РУ-10 кВ РП-50 инв.№ 432237; модернизация узла учета в РУ-10 кВ РП-50 инв.№ 432441);
2. "Электроснабжение торгово-развлекательного центра по адресу: г. Липецк 34 микрорайон в Октябрьском округе, кад.№48:20:0043601:19805" (строительство КЛ-10 кВ от РП-50 до ТП для торгово-развлекательного центра в 34 микрорайоне г. Липецка).</t>
  </si>
  <si>
    <t>Выполнение строительно-монтажных работ по объекту: "Водоотведение объекта: "Рынок розничной торговли в 7-ом жилом районе г. Липецка" (строительство канализационной сети от точки подключения в существующий самотечный коллектор Ду=300 мм по ул. Стаханова в районе дома № 63 до границы земельного участка объекта: "Рынок розничной торговли в 7-ом жилом районе г. Липецка).</t>
  </si>
  <si>
    <t>352,1436</t>
  </si>
  <si>
    <t>май - 15 июня</t>
  </si>
  <si>
    <t>43.21.10.120</t>
  </si>
  <si>
    <t>Разработка рабочей документации и выполнение строительно-монтажных работ по оборудованию проходных системой контроля доступа с установкой турникета по объектам:
1. "Монтаж системы контроля допуска на проходной КВС проезд Поперечный 7".
2. "Монтаж системы контроля допуска на проходной КЭС".
3. "Монтаж системы контроля допуска на проходной КВС АТЦ ул. Московская, 6".</t>
  </si>
  <si>
    <t>74.90.22</t>
  </si>
  <si>
    <t>74.90.12.122</t>
  </si>
  <si>
    <t>Оказание услуг по оценке рыночной стоимости комплексов движимого и недвижимого имущества территориально сетевых компаний.</t>
  </si>
  <si>
    <t>2.9. "Регистрация"</t>
  </si>
  <si>
    <t>Дирекция по правовым вопросам</t>
  </si>
  <si>
    <t>Выполнение строительно-монтажных и пусконаладочных работ по объектам:
1. "Реконструкция воздушной линии 0,4 кВ ТП-615 ул. ПОСЕЛКОВАЯ (инв. № 346252)";
2. "Реконструкция воздушной линии 0,4 кВ ТП-615 ул. ПАРОВОЗНАЯ (инв. № 346229)";
3. "Реконструкция КТП-615 250/10 ул. Ударников, 68 (инв. № 400625)"
4. "Реконструкция воздушной линии 0,4 кВ от ТП-615 ул. РУДНИЧНАЯ (инв. № 346270)";
5. "Реконструкция сетей низкого напряжения с заменой деревянных опор на железобетонные, голого провода на СИП района Сырский Рудник";
6. "Монтаж приборов коммерческого учета и ввод в эксплуатацию АСКУЭ район Сырский Рудник".</t>
  </si>
  <si>
    <t>6</t>
  </si>
  <si>
    <t>39 632,088</t>
  </si>
  <si>
    <t>15 октября</t>
  </si>
  <si>
    <t>июнь - июль</t>
  </si>
  <si>
    <t>Поставка частотных преобразователей.</t>
  </si>
  <si>
    <t>24,21 EUR</t>
  </si>
  <si>
    <t>Проведение экспертизы промышленной безопасности котлов котельных комплекса теплоснабжения на 2020 год:
- котел Е1,0-0,9 Г-3 котельной "МСЧ Свободный Сокол" инв. № 400298;
- котел ДКВР 6,5-13 котельной "Центролит" инв. № 142-3515А</t>
  </si>
  <si>
    <t>170,00</t>
  </si>
  <si>
    <t>Оказание услуг по проведению технического диагностирования дымовых труб котельной комплекса теплоснабжения на 2020 г. с разработкой мероприятий по устранению выявленных нарушений и причин их возникновения:
- Дымовая труба котельной 108 квартал, инв. № 100290,
- Дымовая труба котельной "У поселка Северный Рудник", инв. № 12000047А</t>
  </si>
  <si>
    <t>Поставка насосов и комплектующих.</t>
  </si>
  <si>
    <t>15</t>
  </si>
  <si>
    <t>сентябрь</t>
  </si>
  <si>
    <t>Поставка насоса.</t>
  </si>
  <si>
    <t>Выполнение строительно-монтажных работ по объекту: "Вынос инженерной сети канализации на объекте "Реконструкция ул. Баумана в г. Липецке" (реконструкция канализации от Кольца трубного з-да до ул. Космонавтов; от КНС-9 у шк. №41 ул. Арсеньева до самотечного коллектора инв. №320380; реконструкция канализации напорной КНС-18 ул. Баумана до самотечного коллектора по ул. Ушинского инв. № 321576).</t>
  </si>
  <si>
    <t>май - 15 августа</t>
  </si>
  <si>
    <t>Выполнение строительно-монтажных и пусконаладочных работ по объектам: "Реконструкция (вынос) пяти КЛ-0,4 кВ (литер 1)/0,27 км от ТП-875 до ул. Бунина д. 5 г. Липецка (инв. № 3003187А) и двух КЛ-10 кВ от ТП-5 (стр) до ТП-6 (стр) в 26 мкр, почтовый: от ТП-874 до ТП-875 (инв. № 3003127А), попадающих в зону строительства объекта: "Здание магазина непродовольственных товаров стр. № 38 (участок 1) по ул. Бунина в г. Липецке".</t>
  </si>
  <si>
    <t>Выполнение строительно-монтажных работ по объекту: "Водоснабжение объекта "Жилой дом № 1 по ул. Газина"" (строительство водопроводной сети от точки подключения в существующий водопровод Ду=200 мм по ул. Ушинского до границы земельного участка объекта: "Жилой дом № 1 по ул. Газина").</t>
  </si>
  <si>
    <t>май - 30 июня</t>
  </si>
  <si>
    <t>Выполнение строительно-монтажных работ по объектам:
1. "Водоснабжение объекта "Административное здание по ул. Стаханова в общественно-торговом центре 7 жилого района" (строительство водопроводной сети от точки врезки в существующий водопровод Ду=300 мм по ул. Шерстобитова до границы земельного участка объекта: "Административное здание по ул. Стаханова в общественно-торговом центре 7 жилого района").
2. "Водоотведение объекта "Административное здание по ул. Стаханова в общественно-торговом центре 7 жилого района" (строительство канализационной сети от точки подключения в существующий самотечный коллектор Ду=300 мм по ул. Стаханова до границы земельного участка объекта: "Административное здание по ул. Стаханова в общественно-торговом центре 7 жилого района").</t>
  </si>
  <si>
    <t>май - 01 сентября</t>
  </si>
  <si>
    <t>Разработка рабочей документации и выполнение строительно-монтажных работ по оборудованию проходной производственной базы КВС по адресу: ул. Фрунзе 23а, системой контроля доступа с установкой турникета: "Монтаж системы контроля допуска на проходной производственной базы КВС ул. Фрунзе 23а".</t>
  </si>
  <si>
    <t>Выполнение строительно-монтажных работ по объекту: "Строительство "Организация зон санитарной охраны первого пояса водозабора № 3, расположенного по адресу: г. Липецк, шоссе Лебедянское, владение 6" (I этап: устройство проездов, озеленение; II этап: подготовительные работы, ограждение, устройство проездов, наружное освещение, озеленение).</t>
  </si>
  <si>
    <t>май - 30 сентября</t>
  </si>
  <si>
    <t>Выполнение рабочей документации по объекту: "Монтаж системы удаленного контроля и автоматического управления насосным оборудованием 1-го и 2-го подъёма ВНС" (ВНС-5).</t>
  </si>
  <si>
    <t>май - 30 августа</t>
  </si>
  <si>
    <t>Выполнение рабочей документации, строительно-монтажных и пусконаладочных работ по объекту: "Монтаж диспетчеризации на ВНСП"
(ВНСП №99; ВНСП №47; ВНСП №36/2; ВНСП №60; ВНСП №97; ВНСП №70; ВНСП "ул. В.Огнева"; ВНСП "ул. Светлова" п. Дачный; ВНС "В/ч Дачный", ул. Центральная; ВНСП "ул. Ангарская, 9", п. Сырский рудник; район МКД по ул. Новая, д.20с. Косыревка; ВНС "ТЭЦ-2"; Котельная с. Сселки; Котельная ЛОДС "Мечта"; Котельная школа "Северный рудник").</t>
  </si>
  <si>
    <t>1 145,628</t>
  </si>
  <si>
    <t>май - 30 ноября</t>
  </si>
  <si>
    <t>Выполнение рабочей документации, проектной документации (при необходимости), строительно-монтажных и пусконаладочных работ по объекту: "Монтаж диспетчеризации и охранной сигнализации на 14-ти КНС" (КНС по ул. Островского, 2; КНС-44 пл. Мира, 1; КНС по ул. Ферросплавная, 24; КНС-6 пос. Матырский ул. 70 лет Октября, 9; КНС МФСК; КНС по ул. Ударников, 8; КНС-Амурская А (д.4); КНС-Амурская Б (д.17); КНС по пр, Боевому, 14; КНС по ул. Зегеля, 21а; КНС по ул. Неделина-Скороходова; КНС по ул. Лутова; КНС по ул. НЛМК, 2Б; КНС по ул. Жуковского, 27).</t>
  </si>
  <si>
    <t>Выполнение исходно-разрешительной документации, рабочей и проектной документации (согласно постановлению Правительства РФ № 87 от 16.02.2008) по объекту: "Строительство водопровода для обеспечения водоснабжения от ВНС № 1 в зону действия водозабора ТЭЦ-2".</t>
  </si>
  <si>
    <t>май - сентябрь</t>
  </si>
  <si>
    <t>Выполнение исходно-разрешительной документации, рабочей и проектной (при необходимости) документации (согласно постановлению Правительства РФ № 87 от 16.02.2008) по объектам:
1. "Замена участков канализационной сети труба чугунная Д=300мм,L=106,5 п.м.от сш №7 до КНС по ул. Островского (инв. № 322237А), канализационной сеть труба чугунная Д=400мм, L=94,10 п.м. от сш. №7 до КНС по ул. Островского (инв. № 322236А) от пр-та Мира, 11 до КНС ул. Островского";
2. "Замена участка канализационной сети труба керамика Д=400мм L=379.50 по ул. Крупская (инв. № 322254А) от ул. Волжская, 21 до КНС №1 по ул. Санитарная";
3. "Замена участка канализационной сети труба чугунная Д=200мм,L=120,25 по пр. Осенний (инв. № 322231А) от пл. Мира,1 до КНС № 44 пл. Мира".</t>
  </si>
  <si>
    <t>638,5320</t>
  </si>
  <si>
    <t>май - август</t>
  </si>
  <si>
    <t>Выполнение проекта зоны санитарной охраны по объекту: "Ограждение ЗСО 1-го пояса водозабора "Матырский"" (п. 2.1. ТЗ).</t>
  </si>
  <si>
    <t>Выполнение рабочей документации по объекту: "Ограждение ЗСО 1-го пояса водозабора "Матырский"" (п. 2.2-2.4 ТЗ).</t>
  </si>
  <si>
    <t>182,00</t>
  </si>
  <si>
    <t>Выполнение геологоразведочных работ по объекту: "Проведение геологоразведочных работ для определения места бурения скважины в пос. Северный Рудник".</t>
  </si>
  <si>
    <t>1 200,00</t>
  </si>
  <si>
    <t>июль - 1 сентября</t>
  </si>
  <si>
    <t>25.30</t>
  </si>
  <si>
    <t>Поставка электрокотлов.</t>
  </si>
  <si>
    <t>233,2</t>
  </si>
  <si>
    <t>50% предоплата,
50% по факту</t>
  </si>
  <si>
    <t>43.22.11</t>
  </si>
  <si>
    <t>Капитальный ремонт трубы чугун ф-200 мм 5272,8 п/м коллектора от КНС по ул. Крайняя (с. Подгорное) (правая нитка напорного коллектора от КП до КНС протяженностью 520м), инв. № 322699А.</t>
  </si>
  <si>
    <t>Выполнение строительно-монтажных и пусконаладочных работ по объектам:
1. Электроснабжение "Детский сад (стр. № 66) малоэтажного жилищного строительства в районе пересечения Лебедянского шоссе и автодороги Орел - Тамбов в г. Липецк" (строительство (достройка) ВЛ-6 кВ от опоры от ТП-396 до ПКУ в СНТ "Березка" ОПХ "Липецкое" Липецкого района" (инв.№3003700 ); монтаж узла учета в ВРУ-0,4 кВ детского сада (стр. № 66) малоэтажного жилищного строительства в районе пересечения Лебедянского шоссе и автодороги Орел - Тамбов в г. Липецк).
2. Электроснабжение объекта "Детский сад (стр. № 66) малоэтажного жилищного строительства в районе пересечения Лебедянского шоссе и автодороги Орел - Тамбов в г. Липецк" (строительство новой ТП в районе пересечения Лебедянского шоссе и автодороги Орел - Тамбов в г. Липецк; монтаж трансформатора №1 в новой ТП; монтаж трансформатора №2 в новой ТП; монтаж оборудования в РУ-6 кВ новой ТП; монтаж оборудования в РУ-0,4 кВ новой ТП; монтаж узла учета в РУ-0,4 кВ новой ТП; монтаж пожарно-охранной сигнализации в новой ТП; строительство (достройка) КЛ-6 кВ от ТП-396 до ПКУ на опоре в СНТ "Березка" ОПХ "Липецкое" Липецкого района"(инв.№3130475); строительство КЛ-0,4 кВ от новой ТП до детского сада (стр. № 66) малоэтажного жилищного строительства в районе пересечения Лебедянского шоссе и автодороги Орел - Тамбов в г. Липецк).</t>
  </si>
  <si>
    <t>2 263,90680</t>
  </si>
  <si>
    <t>июнь - 15 июля</t>
  </si>
  <si>
    <t>Овердрафтный кредит с лимитом 100 млн. руб.</t>
  </si>
  <si>
    <t>май - октябрь</t>
  </si>
  <si>
    <t>479,31718</t>
  </si>
  <si>
    <t>71.20.9</t>
  </si>
  <si>
    <t>Проведение внеплановой специальной оценки условий труда на рабочих местах АО "ЛГЭК".</t>
  </si>
  <si>
    <t>РАБ МЕСТ</t>
  </si>
  <si>
    <t>июль - ноябрь</t>
  </si>
  <si>
    <t>Выполнение исходно-разрешительной документации, рабочей документации, строительно-монтажных работ по объекту: "Строительство водопроводной сети в пос. Северный Рудник. 1 этап".</t>
  </si>
  <si>
    <t>июнь - 
30 сентября</t>
  </si>
  <si>
    <t>Капитальный ремонт АВР на стороне 0,4 кВ в станции перекачки №3 пл. Заводская, 1, соор. 1, инв. № 100062.</t>
  </si>
  <si>
    <t>459,00</t>
  </si>
  <si>
    <t xml:space="preserve"> июнь</t>
  </si>
  <si>
    <t>Капитальный ремонт здания насосной станции (Литер: А1) ВНС ТЭЦ-2 (ремонт фильтров № 1, 2а, 4, 5).</t>
  </si>
  <si>
    <t>июнь - сентябрь</t>
  </si>
  <si>
    <t>27.12.31</t>
  </si>
  <si>
    <t>Поставка станций контроля и управления на базе модуля Страж 3М v5.</t>
  </si>
  <si>
    <t>Закупка дезинфицирующих средств (410 шт. по 1 л.).</t>
  </si>
  <si>
    <t>Закупка повязок т.к. х/б 100% (10 000 шт.).</t>
  </si>
  <si>
    <t>Договор на выполнение рабочей и проектной документации по объекту: "Реконструкция коллектора пр. Победы жил. Квартала, ул. Доватора, Папина, Ю.Натурал. (труба ж/б Д-500-207,9 м), (инв. № 320864) в составе объекта:  "Реконструкция проспекта Победы с благоустройством прилегающей территории  от пл. Победы до монумента "Танк" в г. Липецке".</t>
  </si>
  <si>
    <t>по факту выполнения работ в течение 15 рабочих дней</t>
  </si>
  <si>
    <t>31 мая</t>
  </si>
  <si>
    <t>25.12</t>
  </si>
  <si>
    <t>25.12.10</t>
  </si>
  <si>
    <t>Замер, поставка и установка дверей металлических на водозаборе № 5.</t>
  </si>
  <si>
    <t>10.89.7</t>
  </si>
  <si>
    <t>10.89.19.160</t>
  </si>
  <si>
    <t>Формирование и передача продуктовых наборов.</t>
  </si>
  <si>
    <t>2.6.25. "Другие расходы"</t>
  </si>
  <si>
    <t>58.29</t>
  </si>
  <si>
    <t>58.29.50</t>
  </si>
  <si>
    <t>Обновление программно-расчетного комплекса ZULU.</t>
  </si>
  <si>
    <t>2.16.2. "Инвестиции на связь и оргтехнику"</t>
  </si>
  <si>
    <t>Выполнение работ по восстановлению работоспособности и модернизации аппарата автоматического управления оперативным током АУОТ 20-220 УХЛ4 зав. № 189, год изгототовления 2005, установленного в РУ-6 кВ ЦРП "Город".</t>
  </si>
  <si>
    <t>50 % предоплата, 50 % по уведослению о готовности оборудования к отгрузке</t>
  </si>
  <si>
    <t>Закупка дезинфицирующих средств (141 шт по 1 л.).</t>
  </si>
  <si>
    <t>81.29.1</t>
  </si>
  <si>
    <t>81.29.11</t>
  </si>
  <si>
    <t>Оказание услуг по профилактической дезинфекции помещений АО "ЛГЭК" (Количество - 14 670,2 м2).</t>
  </si>
  <si>
    <t>М2</t>
  </si>
  <si>
    <t>32.50
22.19.6
15.20.11
14.12.1</t>
  </si>
  <si>
    <t>32.50.42.120
22.19.60.110
15.20.11.129
14.12.30.160</t>
  </si>
  <si>
    <t>Закупка защитных костюмов, очков, бахил, перчаток для предотвращения угрозы распространения новой коронавирусной инфекции.</t>
  </si>
  <si>
    <t>ШТ
ШТ
ШТ
ШТ</t>
  </si>
  <si>
    <t>60
79
50
79</t>
  </si>
  <si>
    <t>Инспекционный контроль за сертифицированной электрической энергией в распределительных эл. сетях АО "ЛГЭК", присоединенных к III-ой группе центров питания.</t>
  </si>
  <si>
    <t>Сл. гл. электрика</t>
  </si>
  <si>
    <t>73.12</t>
  </si>
  <si>
    <t>73.12.1</t>
  </si>
  <si>
    <t>Размещение информации о деятельности АО "ЛГЭК" в средствах масовой информации.</t>
  </si>
  <si>
    <t>2.6.10. "Расходы пресс службы"</t>
  </si>
  <si>
    <t>Пресс служба</t>
  </si>
  <si>
    <t>ежемесячно в течение 10 рабочих дней</t>
  </si>
  <si>
    <t>Корректировка проектной документации по объекту "Реконструкция канализационного коллектора Д=800 мм с. Подгорное и пос. Сырский рудник, инв. № 322702".</t>
  </si>
  <si>
    <t>Ремонт кабельных линий скважин водозаборов АО "ЛГЭК".</t>
  </si>
  <si>
    <t>Капитальный ремонт вводно-распределительного устройства на стороне 0,4 кВ в станции перекачки №4 ул. Ковалева, соор. 122а, инв. № 100219.</t>
  </si>
  <si>
    <t>269,00</t>
  </si>
  <si>
    <t>Выполнение строительно-монтажных и пусконаладочных работ по объектам:
1. "Электроснабжение нежилого помещения № 6 по адресу: г. Липецк, ул. Советская, 77" (строительство КЛ-0,4 кВ от ТП-36 до нежилого помещения № 6 по ул. Советская, 77);
2. "Строительство новой ТП-57 взамен старой в г. Липецке по ул. Зегеля";
3. "Строительство новой КТП-53 взамен старой в г. Липецк по ул. Папина";
4." Монтаж оборудования в ТП-660";
5. "Строительство КЛ-0,4 кВ от ТП-189 до школы № 9 по ул. Студеновская в г. Липецке";
6. "Строительство КЛ-0,4 кВ от ТП-709 до школы № 10 по ул. Краснозаводская в г. Липецке";
7. "Реконструкция (опуск в землю) участка кабельной линии 6 кВ от РП 45 яч. 12 ТП 141 (АСШВ 3*150 св) (инв. № 340618) на участке от ТП-141 до места спуска в землю в районе блока цехов бывшего Липецкого станкостроительного завода в г. Липецке по ул. Советская, д. 36, д. 66";
8. "Электроснабжение встроенного нежилого помещения №2 по адресу: г. Липецк, ул. Гагарина, дом 69" (строительство КЛ-0,4 кВ от ТП-212 до встроенного нежилого помещения № 2 по ул. Гагарина, дом 69);
9. "Реконструкция воздушной линии 0,4 кВ ТП-615 ул. ПОСЕЛКОВАЯ (инв. № 346252)";
10. "Реконструкция воздушной линии 0,4 кВ ТП-615 ул. ПАРОВОЗНАЯ (инв. № 346229)";
11. "Реконструкция КТП-615 250/10 ул. Ударников, 68 (инв. № 400625)";
12. "Реконструкция воздушной линии 0,4 кВ от ТП-615 ул. РУДНИЧНАЯ (инв. № 346270)";
13. "Реконструкция сетей низкого напряжения с заменой деревянных опор на железобетонные, голого провода на СИП района Сырский Рудник";
14. "Монтаж приборов коммерческого учета и ввод в эксплуатацию АСКУЭ район Сырский Рудник".</t>
  </si>
  <si>
    <t>июнь - 15 октября</t>
  </si>
  <si>
    <t>Поставка насосных агрегатов.</t>
  </si>
  <si>
    <t>4291,944</t>
  </si>
  <si>
    <t>Выполнение рабочей документации, строительно-монтажных и пусконаладочных работ по объекту: "Реконструкция установки химически-очищенной воды (411074) в части замены (монтажа) осветлителя № 2 (14101009А) на котельной "Свободный Сокол".</t>
  </si>
  <si>
    <t>8 436,828</t>
  </si>
  <si>
    <t>30 сентября</t>
  </si>
  <si>
    <t>Выполнение строительно-монтажных и пусконаладочных работ по объекту: "Замена котлов КВЖ-2-115Г (инв. № 400247, 400248, 400258, 14100719А) на котельной "Электроаппарат"".</t>
  </si>
  <si>
    <t>11 702,676880</t>
  </si>
  <si>
    <t>июнь - 01 сентября</t>
  </si>
  <si>
    <t>Выполнение исходно-разрешительной документации, рабочей документации по объектам:
1. "Реконструкция (вынос) ЛЭП-0,4 кВ, попадающих в пятно застройки ООО "СЗ "Компания Спецфундаментстрой" по адресу: г. Липецк, ул. Газина, д.1 (стр. № 19) (инв. № 3130509; инв. № 346050)"
2. "Реконструкция (вынос) КЛ-6 кВ, попадающих в пятно застройки ООО "СЗ "Компания Спецфундаментстрой" по адресу: г. Липецк, ул. Газина, д.1 (стр. № 19) (инв. № 340498; инв. № 341024; инв. № 341030)".</t>
  </si>
  <si>
    <t>401,59224</t>
  </si>
  <si>
    <t>июнь - 
15 августа</t>
  </si>
  <si>
    <t>26.51.43</t>
  </si>
  <si>
    <t>Поставка преобразователей измерительных и комплектующих.</t>
  </si>
  <si>
    <t>546,537</t>
  </si>
  <si>
    <t>3 360,000</t>
  </si>
  <si>
    <t>Выполнение строительно-монтажных работ по объекту: "Реконструкция участка теплотрассы (по ул. Ангарская) тепловой сети по ул. Ударников, 8а пос. Сырский Рудник (2d=530 мм) (инв. № 13002676)".</t>
  </si>
  <si>
    <t>1 497,9036</t>
  </si>
  <si>
    <t>август</t>
  </si>
  <si>
    <t>Оказание услуг по сопровождению и техническому обслуживанию программно-аппаратного комплекса автоматизированной навигационной системы управления и контроля за работой автотранспорта FortMonitor, установленного на автотранспортные средства АО "ЛГЭК".</t>
  </si>
  <si>
    <t>567,00</t>
  </si>
  <si>
    <t>Выполнение строительно-монтажных работ по объектам:
1. "Водоснабжение объекта "Жилой дом № 68 по ул. Жактовская" (строительство водопроводной сети от точки врезки в существующий водопровод Ду=100 мм по ул. Жактовская до границы земельного участка объекта: "Жилой дом № 68 по ул. Жактовская"
2. "Водоснабжение объекта "Жилой дом по ул. Пугачева, 27" (строительство водопроводной сети от точки подключения в существующий водопровод Ду=100 мм, проложенный по ул. Пугачева до границы земельного участка объекта: "Жилой дом по ул. Пугачева, 27"
3. "Водоснабжение объекта "Индивидуальный жилой дом по ул. Васильковая, 31" (строительство водопроводной сети от точки подключения в существующий водопровод Ду=159 мм, проложенный по Каштановому проезду до границы земельного участка объекта: "Индивидуальный жилой дом по ул. Васильковая, 31"
4. "Водоснабжение объекта "Административное здание по ул. Стаханова в общественно-торговом центре 7 жилого района" (строительство водопроводной сети от точки врезки в существующий водопровод Ду=300 мм по ул. Шерстобитова до границы земельного участка объекта: "Административное здание по ул. Стаханова в общественно-торговом центре 7 жилого района"
5. "Водоотведение объекта "Административное здание по ул. Стаханова в общественно-торговом центре 7 жилого района" (строительство канализационной сети от точки подключения в существующий самотечный коллектор Ду=300 мм по ул. Стаханова до границы земельного участка объекта: "Административное здание по ул. Стаханова в общественно-торговом центре 7 жилого района".</t>
  </si>
  <si>
    <t>Выполнение рабочей и проектной документации (согласно постановлению Правительства РФ № 87 от 16.02.2008) по объектам:
1. "Электроснабжение многоэтажного жилого дома с подземной автостоянкой по адресу: г. Липецк, ул. Депутатская, д. 60":
- "Строительство новой ТП по ул. Депутатская; монтаж трансформатора №1 в новой ТП; монтаж трансформатора №2 в новой ТП; монтаж оборудования в РУ-10 кВ новой ТП; монтаж оборудования в РУ-0,4 кВ новой ТП; монтаж узла учета в РУ-0,4 кВ новой ТП; монтаж пожарно-охранной сигнализации в новой ТП; строительство КЛ-10 кВ от РП-51 до новой ТП";
2. "Электроснабжение многоэтажного жилого дома с подземной автостоянкой по адресу: г. Липецк, ул. Депутатская, д. 60":
- "Реконструкция оборудования РУ-10 кВ РП-51 по ул.50 Лет НЛМК (инв.№431611)".</t>
  </si>
  <si>
    <t>1 115,26604</t>
  </si>
  <si>
    <t>Выполнение исходно-разрешительной документации (при необходимости), разработка (корректировка) рабочей документации, выполнение строительно-монтажных и пусконаладочных работ по объектам:
1. "Электроснабжение ВУ нежилого помещения с электрооборудованием по адресу: г. Липецк, с. Сселки, ул. Ленина, д. 174" (монтаж прибора учета в ПР-0,4 кВ от ТП-160 помещения № 5 по ул. Липовская, д 1, корп. а"
2. "Электроснабжение ВУ нежилого помещения с электрооборудованием по адресу: г. Липецк, с. Сселки, ул. Ленина, д. 174" (строительство ВЛ-0,4 кВ от новой МТП, смонтированной по п.1.1.1.2.19ПМ/19 ИП, до ВУ нежилого помещения с электрооборудованием по ул. Ленина, д. 174, с. Сселки"
3. "Электроснабжение индивидуального жилого дома по почтовому адресу ориентира: г. Липецк, с. Сселки, ул. Ленина, дом 109" (строительство МТП по ул. Ленина в с. Сселки" (монтаж узла учета в РУ-0,4 кВ новой МТП" (монтаж ОПС в новой МТП" (строительство ВЛ-10 кВ от опоры "ВЛ-10 кВ "ПС "Сселки" КТП-472 - КТП-474 с отпайкой на КТП-473, ТП-959" до новой МТП" (строительство ВЛ-0,4 кВ от новой МТП до жилого дома по ул. Ленина, д.109".</t>
  </si>
  <si>
    <t xml:space="preserve">июнь - 07 августа
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</si>
  <si>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объектам:
1. "Электроснабжение жилого строения по адресу: г. Липецк, СНТ "Тепличное", лин. 32, уч. № 1489" (стр-во ВЛ-0,4кВ)
2. "Электроснабжение садового домика по адресу: г. Липецк, НТС "Металлург-3", ул. 27-1, уч. №25" (стр-во ВЛ-0,4кВ)
3. "Электроснабжение садового домика по адресу: г. Липецк, СТ "Студеновское", 1 уч., 6-я дорога, уч. №304" (стр-во ВЛ-0,4кВ)
4. "Электроснабжение садового домика по адресу: г. Липецк, СНТ "Тракторостроитель-2", лин. №30, уч. № 3" (стр-во ВЛ-0,4кВ)
5. "Электроснабжение садового домика по адресу: г. Липецк, СТ "Тракторостроитель-2", лин. №24, земельный участок № 17" (стр-во ВЛ-0,4кВ)
6. "Электроснабжение гальваники по адресу: г. Липецк, ул. Юношеская, 48 а" (монтаж прибора учета во ВРУ-0,4 кВ)
7. "Электроснабжение гальваники по адресу: г. Липецк, ул. Юношеская, 48 а" (стр-во ВЛ-0,4кВ)
8. "Электроснабжение насосной станции по адресу: г. Липецк, ул. СНТ "Монтажник" (монтаж прибора учета)
9. "Электроснабжение насосной станции по адресу: г. Липецк, СНТ "Монтажник" (стр-во МТП, монтаж узла учета, монтаж ОПС, стр-во ВЛ-10кВ)
10. "Электроснабжение здания автосервиса с автомойкой и магазином по адресу: г. Липецк, 34 микр-н в р-не ул. Свиридова И.В." (монтаж прибора учета)
11. "Электроснабжение здания автосервиса с автомойкой и магазином по адресу: г. Липецк, 34 микр-н в р-не ул. Свиридова И.В., зем.уч. кад.№:48:20:0043601:20575" (строит-во КЛ-0,4кВ)
 12. "Электроснабжение недостроенного автодрома с командным пунктом управления, по адресу: г. Липецк, с. Заречье, зем.уч. кад.№48:20:0042305:41" (монтаж прибора учета)
13. "Электроснабжение недостроенного автодрома с командным пунктом управления по адресу: г. Липецк, с. Заречье, зем.уч. кад.№:48:20:0042305:41" (строит-во МТП, монтаж узла учета, монтаж ОПС, стр-во ЛЭП-6кВ и ВЛ-0,4кВ).</t>
  </si>
  <si>
    <t>13
13</t>
  </si>
  <si>
    <t xml:space="preserve">июнь - 22 ноября
</t>
  </si>
  <si>
    <t>28.12</t>
  </si>
  <si>
    <t xml:space="preserve">Поставка установок повышения давления SiBoost Smart 1 HELIX VE 1602. </t>
  </si>
  <si>
    <t>Поставка насосов DWP 1800 CS BELAMOS.</t>
  </si>
  <si>
    <t>Поставка конденсатора высоковольтного импульсного.</t>
  </si>
  <si>
    <t>Закупка повязок т.к. х/б 100% (5 000 шт).</t>
  </si>
  <si>
    <t>86.90.15</t>
  </si>
  <si>
    <t>Оказание услуг обследования на COVID-19.</t>
  </si>
  <si>
    <t>62.02.9</t>
  </si>
  <si>
    <t>Сопровождение программ 1С:Предприятие 8. ERP и 1С:Управление строительной организацией 2.</t>
  </si>
  <si>
    <t>Выполнение рабочей и проектной документации по объекту: "Малоэтажная жилая блокированная застройка в Желтых Песках г. Липецка".</t>
  </si>
  <si>
    <t>15 июля</t>
  </si>
  <si>
    <t>Оказание услуг по профилактической дезинфекции помещений АО "ЛГЭК" (Количество – 14 670,2 м2).</t>
  </si>
  <si>
    <t>23.61.2</t>
  </si>
  <si>
    <t>23.61.12</t>
  </si>
  <si>
    <t>Закупка сборного железобетона для инвестпрограмм АО "ЛГЭК".</t>
  </si>
  <si>
    <t>согласно заявкам поданным в отдел МО</t>
  </si>
  <si>
    <t>32.99.7</t>
  </si>
  <si>
    <t>32.99.53.190</t>
  </si>
  <si>
    <t>Закупка информационных табличек - 500 шт.</t>
  </si>
  <si>
    <t>2.6.10. "Расходы пресс-службы"</t>
  </si>
  <si>
    <t>Пресс-служба</t>
  </si>
  <si>
    <t>40% предоплата; 60% оплата по факту</t>
  </si>
  <si>
    <t>Создание АСКУЭ (закупка ПО верхнего уровня).</t>
  </si>
  <si>
    <t>28.13.14</t>
  </si>
  <si>
    <t>Поставка насосов погружных Flygt.</t>
  </si>
  <si>
    <t>28.13.2</t>
  </si>
  <si>
    <t>Поставка компрессора 1А24-50-2А.</t>
  </si>
  <si>
    <t>производится в 4 этапа, посезонно (1 раз в квартал), по факту оказания услуг
(720 в 20г.,
720 в 21г.)</t>
  </si>
  <si>
    <t>июль 2020</t>
  </si>
  <si>
    <t>август 2020 - 
июль 2021</t>
  </si>
  <si>
    <t>Оказание финансовых услуг по предоставлению невозобновляемой кредитной линии.</t>
  </si>
  <si>
    <t>4.1. "Получение кредита"</t>
  </si>
  <si>
    <t>август 2020 - июль 2023
(4 812,5 в 20г.,
5 775 в 21г.)</t>
  </si>
  <si>
    <t>июль 2020</t>
  </si>
  <si>
    <t>июль 2020 - июль 2021</t>
  </si>
  <si>
    <t xml:space="preserve">27.33.13.160 </t>
  </si>
  <si>
    <t>Поставка мягкого пускателя 2.0 MSF-570.</t>
  </si>
  <si>
    <t>по факту поставки в течение 15 - 30 рабочих дней</t>
  </si>
  <si>
    <t>Выполнение строительно-монтажных работ по объекту: "Строительство канализационного коллектора (Ду=900 мм -1200 мм) от ГНС, расположенной по адресу: г. Липецк, ул. Котовского, владение 41а, до очистных сооружений г. Липецка МУП "ЛиСА". 2 этап".</t>
  </si>
  <si>
    <t>по факту, в течение 15 рабочих дней
(0 в 20г.,
15 531,2916 в 21г.)</t>
  </si>
  <si>
    <t>июль 2020 - январь 2021</t>
  </si>
  <si>
    <t>Ремонт водовода от Северо-Западного р-на до 19 мкр. (тр. чуг. Д-300мм – 854,8м.п.; Д-600мм – 738,0м.п.) инв. №311517.</t>
  </si>
  <si>
    <t>7 625,453</t>
  </si>
  <si>
    <t>июль - сентябрь</t>
  </si>
  <si>
    <t>49.41</t>
  </si>
  <si>
    <t>Оказание транспортных услуг специализированным транспортом (автокран) для нужд АО "ЛГЭК".</t>
  </si>
  <si>
    <t>2.5.3. "Привлеченный транспорт"</t>
  </si>
  <si>
    <t>720,00</t>
  </si>
  <si>
    <t>27.33.13.162</t>
  </si>
  <si>
    <t>Поставка станций управления СУиЗ.</t>
  </si>
  <si>
    <t>579,192</t>
  </si>
  <si>
    <t>Выполнение исходно-разрешительной, рабочей, проектной документации (согласно постановлению Правительства РФ № 87 от 16.02.2008) и строительно-монтажных работ по объекту: "Замена канализационной сети труба чугунная Д+500мм, L=398,75 от ул. Островского до КНС 1, 1а (инв. 322256А) на участке от КК-162 до КНС-1 по ул. Островского".</t>
  </si>
  <si>
    <t>Ремонт бытовых помещений здания ЦТП по ул. Детская, 15а, пос. Сырский рудник, инв. № 11100225А.</t>
  </si>
  <si>
    <t>УР</t>
  </si>
  <si>
    <t>Поставка насосов Grundfos.</t>
  </si>
  <si>
    <t>1 443,81840</t>
  </si>
  <si>
    <t>Поставка насосов Wilo.</t>
  </si>
  <si>
    <t>ноябрь</t>
  </si>
  <si>
    <t>33.12.19</t>
  </si>
  <si>
    <t>Оказание услуг по техническому обслуживанию кондиционеров.</t>
  </si>
  <si>
    <t>2.6.1. "Услуги по содержанию ОС"</t>
  </si>
  <si>
    <t>227</t>
  </si>
  <si>
    <t>Проведение экспертизы промышленной безопасности мостового крана котельной "Центролит" комплекса теплоснабжения на 2020 год.</t>
  </si>
  <si>
    <t>140,00</t>
  </si>
  <si>
    <t>Ремонт и обслуживание подъемных сооружений, а также техническое обслуживание, мелкий ремонт, настройка приборов и устройств безопасности со считкой информации на подъемных сооружениях спецтехники.</t>
  </si>
  <si>
    <t>по факту, в течение 15 рабочих дней
(440 в 20г.,
1060 в 21г.)</t>
  </si>
  <si>
    <t>декабрь 2021</t>
  </si>
  <si>
    <t>27.20</t>
  </si>
  <si>
    <t>27.20.22</t>
  </si>
  <si>
    <t>Поставка аккумуляторных батарей.</t>
  </si>
  <si>
    <t>2.3.2.2.1. "Материалы на ремонт ОС. Хозспособ КЭС"</t>
  </si>
  <si>
    <t>17</t>
  </si>
  <si>
    <t>365,5</t>
  </si>
  <si>
    <t>Поставка сборных железобетонных изделий.</t>
  </si>
  <si>
    <t>2.3.2.2.2. "Материалы на ремонт ОС. Хозспособ КТС"
2.3.2.2.3. "Материалы на ремонт ОС. Хозспособ КВС"</t>
  </si>
  <si>
    <t>63.11.9
61.20.1</t>
  </si>
  <si>
    <t>63.11.19
61.20.12</t>
  </si>
  <si>
    <t>Предоставление единого номера со звездочкой (*175) для дозвона потребителей.</t>
  </si>
  <si>
    <t>НОМ
МЕС</t>
  </si>
  <si>
    <t>1
12</t>
  </si>
  <si>
    <t>в соответствии с договором и утвержденным бюджетом
(650 в 20г.,
700 в 21г.)</t>
  </si>
  <si>
    <t>июнь 2020</t>
  </si>
  <si>
    <t>июнь 2021</t>
  </si>
  <si>
    <t>62.01.11</t>
  </si>
  <si>
    <t>Корректировка сервиса "Личный кабинет по технологическому присоединению к электрическим сетям" на сайте компании.</t>
  </si>
  <si>
    <t>Закупка сборного железобетона для инвестпрограммы АО "ЛГЭК".</t>
  </si>
  <si>
    <t>24.10.6</t>
  </si>
  <si>
    <t>Поставка металлопроката.</t>
  </si>
  <si>
    <t>2.3.2.2.1. "Материалы на ремонт ОС (хозспособ КЭС)"
2.3.2.2.2. "Материалы на ремонт ОС (хозспособ КТС)"
2.3.2.2.3. "Материалы на ремонт ОС (хозспособ КВС)"
2.3.2.3. "Материалы на ремонт ОС (РЦУР)"
2.14.2. "Инвестиции (материалы)"</t>
  </si>
  <si>
    <t>КЭС
КТС
КВС
УР</t>
  </si>
  <si>
    <t>в соответствии с договором и утвержденным бюджетом
(7 500 в 20г.,
7 500 в 21г.)</t>
  </si>
  <si>
    <t>август 2020 - июль 2021</t>
  </si>
  <si>
    <t>Капитальный ремонт канализации ул. Литаврина до КНС-6 (труба асб/цем Д-300-478,8 м), инв. № 320537 (ремонт коллектора в районе кафе "Фауст" от кол. 580 до кол. 578).</t>
  </si>
  <si>
    <t>662,135</t>
  </si>
  <si>
    <t>август - сентябрь</t>
  </si>
  <si>
    <t>27.33.13.160</t>
  </si>
  <si>
    <t>Поставка шкафов управления с устройством плавного пуска.</t>
  </si>
  <si>
    <t>429,6</t>
  </si>
  <si>
    <t>65.12.3</t>
  </si>
  <si>
    <t>65.12.21</t>
  </si>
  <si>
    <t>август 2020 - июль 2021
(400,00 в 20г.,
700,00 в 21г.)</t>
  </si>
  <si>
    <t>август 2020</t>
  </si>
  <si>
    <t>август 2020 - 
август 2021</t>
  </si>
  <si>
    <t>71.20.8</t>
  </si>
  <si>
    <t>71.20.19.129</t>
  </si>
  <si>
    <t>Проведение комплекса работ по обязательной сертификации электрической энергии, поставляемой потребителям через распределительные электрические сети АО "ЛГЭК" (1 группа центров питания) заявленные на сертификацию электрической энергии, с выдачей сертификата соответствия и последующим проведением инспекционного контроля сертифицированной продукции.</t>
  </si>
  <si>
    <t>по факту выполнения работ
август 2020 - август 2022
(675,00 в 20г.,
405,00 в 21г.,
405,00 в 22г.)</t>
  </si>
  <si>
    <t>август 2020 - август 2022</t>
  </si>
  <si>
    <t>32.50</t>
  </si>
  <si>
    <t>32.50.12</t>
  </si>
  <si>
    <t>Поставка стерилизатора парового вертикального автоматического СПВА-75-1-НН (в корпусе из нержавеющей стали) с аттестацией и методикой аттестации.</t>
  </si>
  <si>
    <t>2.14.3. "Инвестиции на оборудование не входящее в сметы строек"</t>
  </si>
  <si>
    <t>434</t>
  </si>
  <si>
    <t>июль - август</t>
  </si>
  <si>
    <t>27.32.2</t>
  </si>
  <si>
    <t>27.32.14.112</t>
  </si>
  <si>
    <t>Поставка кабеля с алюминиевой жилой, изоляцией из сшитого полиэтилена, экраном из электропроводящей пероксидносшиваемой полиэтиленовой композиции водоблокирующей лентой, в усиленной оболочке из полиэтилена АПвПуг-10кВ сеч.1х500/70мм2.</t>
  </si>
  <si>
    <t>1 050</t>
  </si>
  <si>
    <t>50% предоплата 50% по факту</t>
  </si>
  <si>
    <t>27.11.1</t>
  </si>
  <si>
    <t>27.11.32</t>
  </si>
  <si>
    <t>Поставка бензинового генератора Caiman Tristar 8510EX.</t>
  </si>
  <si>
    <t>Выполнение рабочей документации и строительно-монтажных работ по объекту: "Замена котла ЭЭ-1,0 (КВа-1,0Гн) (инв. №400239) на котельной "13 квартал"".</t>
  </si>
  <si>
    <t>3 036,00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</si>
  <si>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объектов в г. Липецк:
1. Сад. д. в СНТ "Кооператор", лин. 1, уч. 8 (достройка ВЛ-0,4).
2. Контейнера связи в 19 микр-не в кад. квартале: 48:20:0029309 (достройка ВЛ-0,4кВ; монтаж ПУ).
3. Сад. д. в СНТ "Дачный-1", уч. 468 (достройка ВЛ-0,4кВ).
4. Зем. уч. в СНТ "Надежда", линия 12, уч. 147 (достройка ВЛ-0,4 кВ).
5. Сад. д. в СНТ "Липецкстрой", аллея 8, уч. 146 (достройка ВЛ-0,4 кВ).
6. Строящегося инд. ж. д. на уч. кад.№ 48:02:0990101:5415 в с. Сселки (достройка ВЛ-0,4 кВ; монтаж ПУ).
7. Инд. ж. д. в с. Сселки, ул. Советская, уч. кад.№ 48:20:0000000:33435 (достройка ВЛ-0,4 кВ; монтаж ПУ).
8. Сад. д. в СТ "Ударник", массив 4, д. 88 (достройка ВЛ-0,4 кВ).
9. Сад. д. в НТС "Металлург-3", ул. 43/1, уч. 4 (достройка ВЛ-0,4 кВ).
10. Сад. д. в СНТ "Студеновское", 2 уч., 1-я дорога, уч. 187 (достройка ВЛ-0,4 кВ).
11. АМС по ул. Поселковая, в р-не д. 1А (достройка ВЛ-0,4 кВ; монтаж ПУ).
12. АМС по ул. Неделина, в р-не уч. с кад.№ 48:20:0014407:8 (стр-во ЛЭП-0,4 кВ; монтаж ПУ).
13. Сад. д. в СНТ "Спутник", массив II, уч. 320 а (достройка ВЛ-0,4 кВ).
14. Сад. д. в СНТ "Тракторостроитель-2", линия 29, уч. 32 (достройка ВЛ-0,4 кВ).
15. Сад. д. в СНТ "Металлург-1", I квартал, уч. 276 (достройка ВЛ-0,4 кВ).
16. Сад. д. в СНП "Спутник", массив II, уч. 816 (достройка ВЛ-0,4 кВ).
17. Сад. д. в СНТ "Тракторостроитель-2", уч. 7/18 (достройка ВЛ-0,4 кВ).
18. Сад. д. в СНТ "Монтажник", уч. 765 (достройка ВЛ-0,4 кВ).
19. Сад. д. в СНП "Спутник", II массив, уч. 794 (достройка ВЛ-0,4 кВ).</t>
  </si>
  <si>
    <t>23
23</t>
  </si>
  <si>
    <t>6 782,256</t>
  </si>
  <si>
    <t>август - 26 декабря</t>
  </si>
  <si>
    <t>20. Цеха мелкого литья по ул. Юношеская, влад. 99 (стр-во МТП; монтаж узла учета; монтаж ОПС; стр-во ВЛ-10 кВ).
21. Цеха мелкого литья по ул. Юношеская, влад. 99 (монтаж ПУ).
22. Станц. подкачки по ул. Циолковского, сооруж. 20 а (стр-во КЛ-0,4 кВ).
23. Станц. подкачки по ул. Циолковского, сооруж. 20 а (монтаж ПУ).</t>
  </si>
  <si>
    <t>42.29</t>
  </si>
  <si>
    <t>43.29.1</t>
  </si>
  <si>
    <t>август - 30 октября</t>
  </si>
  <si>
    <t>Выполнение строительно-монтажных и пусконаладочных работ по объектам:
1. "Электроснабжение многоэтажной жилой застройки по адресу: г. Липецк, кад.№ 48:20:0011901:1217" (реконструкция КЛ-10 кВ РП-18 яч.12 ТП-272 яч.5 (ААШВ 3*95 ал) инв.№340890; реконструкция КЛ-10 кВ РП-18 яч.9 ТП-272 яч.6 (ААШВ 3*95 ал) инв.№ 340888).
2. "Электроснабжение многоэтажной жилой застройки по адресу: г. Липецк, кад.№ 48:20:0011901:1217" (строительство новой ТП по ул. Московская; монтаж трансформатора № 1 в новой ТП; монтаж трансформатора № 2 в новой ТП; монтаж оборудования в РУ-10 кВ новой ТП; монтаж оборудования в РУ -0,4 кВ новой ТП; монтаж узла учета в РУ-0,4 кВ новой ТП; монтаж ОПС в новой ТП; строительство КЛ-10 кВ от РП-18 яч. 9 до новой ТП; строительство КЛ-10 кВ от РП-18 яч. 12 до новой ТП).</t>
  </si>
  <si>
    <t>август - 31 декабря</t>
  </si>
  <si>
    <t>37.00</t>
  </si>
  <si>
    <t>37.00.11.150</t>
  </si>
  <si>
    <t>Капитальный ремонт (очистка) канализационных трубопроводов и колодцев АО "ЛГЭК".</t>
  </si>
  <si>
    <t>604,00</t>
  </si>
  <si>
    <t>29.10.59.310</t>
  </si>
  <si>
    <t>Поставка кран-манипулятора на базе КАМАЗ-65117-48.</t>
  </si>
  <si>
    <t>2.15. "Инвестиции на транспорт"</t>
  </si>
  <si>
    <t>по договору лизинга</t>
  </si>
  <si>
    <t>29.10.51</t>
  </si>
  <si>
    <t>Поставка автокрана KC-55713-1В.</t>
  </si>
  <si>
    <t>сентябрь - октябрь</t>
  </si>
  <si>
    <t>29.10.2</t>
  </si>
  <si>
    <t>29.10.24</t>
  </si>
  <si>
    <t>Поставка УАЗ-39094.</t>
  </si>
  <si>
    <t>Ремонт кабельной линии 6 кВ от ПС "Привокзальная" яч.4 – РП 37 яч.7 (АСБ 3*150 св), инв. № 340489, (выполнение прокола под проезжей частью пр. Поперечный в районе проходных АО "Липецкпиво").</t>
  </si>
  <si>
    <t>28.24</t>
  </si>
  <si>
    <t>28.24.12.190</t>
  </si>
  <si>
    <t>Поставка бензорезов.</t>
  </si>
  <si>
    <t>27.11.12</t>
  </si>
  <si>
    <t>Поставка генераторов бензиновых сварочных.</t>
  </si>
  <si>
    <t>Выполнение строительно-монтажных работ по объекту: "Реконструкция участка тепловой сети по ул. Ударников,8а пос. Сырский Рудник, з-д Центролит (инв. № 13002676) с заменой тепловой изоляции".</t>
  </si>
  <si>
    <t>15 сентября</t>
  </si>
  <si>
    <t>Выполнение строительно-монтажных работ по объекту: "Реконструкция участка тепловой сети по ул. Ударников,8а пос. Сырский Рудник, з-д Центролит (инв. № 13002676)".</t>
  </si>
  <si>
    <t>3 186,924</t>
  </si>
  <si>
    <t>30 августа</t>
  </si>
  <si>
    <t>62.02.20</t>
  </si>
  <si>
    <t>Годовая подписка на обновление базы данных "ГЭСН-2020, ФЕР-2020".</t>
  </si>
  <si>
    <t>2.6.4. "Информуслуги"</t>
  </si>
  <si>
    <t>70.22</t>
  </si>
  <si>
    <t>Оказание консалтинговых услуг направленных на прекращение роста и сокращение кредиторской задолженности территориальной сетевой организации по оплате электрической энергии, приобретаемой у Гарантирующего поставщика в целях компенсации потерь в электрических сетях.</t>
  </si>
  <si>
    <t>Дополнитлеьная выручка от услуг по передаче электроэнергии в результате снижения объема разногласий</t>
  </si>
  <si>
    <t>август - ноябрь</t>
  </si>
  <si>
    <t>Оказание консультационных услуг по внедрению в АО "ЛГЭК" системы энергетического менеджмента по стандарту ISO 50001:2018.</t>
  </si>
  <si>
    <t/>
  </si>
  <si>
    <t>поэтапно, по факту
(640 в 20г.,
560 в 21г.)</t>
  </si>
  <si>
    <t>август 2020 - апрель 2021</t>
  </si>
  <si>
    <t>Выполнение строительно-монтажных и пусконаладочных работ работ по объекту: "Монтаж системы оповещения и управления эвакуацией людей при пожаре на ВНС" (монтаж системы оповещения и управления эвакуацией людей при пожаре на ВНС-1; монтаж системы оповещения и управления эвакуацией людей при пожаре на ВНС-2; монтаж системы оповещения и управления эвакуацией людей при пожаре на ВНС-7).</t>
  </si>
  <si>
    <t>Ремонт здания административно-бытового корпуса базы, Поперечный проезд, 7, инв. №1000002 (Ремонт душевой и мед. кабинета).</t>
  </si>
  <si>
    <t>октябрь - декабрь</t>
  </si>
  <si>
    <t>26.51.7</t>
  </si>
  <si>
    <t>26.51.70</t>
  </si>
  <si>
    <t>Поставка термостата и нагревательной платформы.</t>
  </si>
  <si>
    <t>50% предоплата,
50% по факту, в течение 15 рабочих дней</t>
  </si>
  <si>
    <t>26.51.53.120</t>
  </si>
  <si>
    <t>Поставка систем для определения биохимического потребления кислорода (БПК).</t>
  </si>
  <si>
    <t>Выполнение исходно-разрешительной, рабочей, проектной документации (согласно постановлению Правительства РФ № 87 от 16.02.2008) по объекту: "Замена канализационной сети труба чугунная Д+500мм, L=398,75 от ул. Островского до КНС 1, 1а (инв. 322256А) на участке от КК-162 до КНС-1 по ул. Островского".</t>
  </si>
  <si>
    <t>Проведение экспертизы промышленной безопасности и технического диагностирования здания, сооружений и оборудования котельной "Ковалева, 107д".</t>
  </si>
  <si>
    <t>930,00</t>
  </si>
  <si>
    <t>27.90.5</t>
  </si>
  <si>
    <t>26.20.18</t>
  </si>
  <si>
    <t>Поставка МФУ в комплекте со считывателем карт, лицензией и поддержкой ПО YSoft SafeQ6.</t>
  </si>
  <si>
    <t>22.19</t>
  </si>
  <si>
    <t>22.19.30.132</t>
  </si>
  <si>
    <t>Поставка рукава для промывания каналов IK25 Р=250 d25/39.</t>
  </si>
  <si>
    <t>120</t>
  </si>
  <si>
    <t>241,00</t>
  </si>
  <si>
    <t>запрос цен в электронной форме, участники МСП</t>
  </si>
  <si>
    <t>2.14.2. "Инвестиции"</t>
  </si>
  <si>
    <t>345,42</t>
  </si>
  <si>
    <t>29.10.59.130</t>
  </si>
  <si>
    <t>Каналопромывочная машина.</t>
  </si>
  <si>
    <t>аванс 50%, по факту 50% в течение 5 рабочх дней</t>
  </si>
  <si>
    <t>29.10.41.112</t>
  </si>
  <si>
    <t>Цистерна автомобильная для перевозки гипохлорита натрия на базе шасси КАМАЗ-65117.</t>
  </si>
  <si>
    <t>аванс 30% от стоимости емкости, 100% от цены шасси, открузка после оплаты остатка.</t>
  </si>
  <si>
    <t>Илососная машина КО-507К.</t>
  </si>
  <si>
    <t>Цистерна автомобильная для подвоза питьевой воды на базе шасси ГАЗ-C41R13.</t>
  </si>
  <si>
    <t>аванс 30%, по факту 70% в течение 15 банковских дней</t>
  </si>
  <si>
    <t>Закупка дезинфицирующих средств (Абсолюсепт – 75 шт. флаконов объемом 0,75л. с распылителем; Асепт Про – 141 шт. без дозатора объемом 1 л.).</t>
  </si>
  <si>
    <t>Оказание услуг по заключительной дезинфекции помещений АО "ЛГЭК" (Количество - 14670,2 м2).</t>
  </si>
  <si>
    <t>28.25.14</t>
  </si>
  <si>
    <t>28.25.14.112</t>
  </si>
  <si>
    <t>Закупка бактерицидных облучателей воздуха рециркуляторного типа.</t>
  </si>
  <si>
    <t>Закупка повязок т.к. х/б 100% (4 000 шт.).</t>
  </si>
  <si>
    <t>Оказание услуг по заключительной дезинфекции помещений АО "ЛГЭК" (Количество - 15070,2 м2).</t>
  </si>
  <si>
    <t>Поставка прочих приборов, датчиков для измерения, контроля и испытаний.</t>
  </si>
  <si>
    <t>январь 2021 - декабрь 2021
по факту, в течение 15 рабочих дней
(0 в 20г.,
4 000,00 в 21г.)</t>
  </si>
  <si>
    <t>Поставка спектрофотометра HACH DR 3900 в комплекте с адаптером для кювет с поверкой.</t>
  </si>
  <si>
    <t>50% предоплата; 50% оплата по факту</t>
  </si>
  <si>
    <t>26.51.43.110</t>
  </si>
  <si>
    <t>Поставка ваттметра.</t>
  </si>
  <si>
    <t>2.10. "Резерв гендиректора"</t>
  </si>
  <si>
    <t>212,87</t>
  </si>
  <si>
    <t>25.30.1</t>
  </si>
  <si>
    <t>25.30.12.119</t>
  </si>
  <si>
    <t>Поставка теплообменного оборудования.</t>
  </si>
  <si>
    <t>77.12</t>
  </si>
  <si>
    <t>77.12.11</t>
  </si>
  <si>
    <t>Закупка услуги лизинга специализированного кран-манипулятора (бортового) Soosan SCS746L на шасси КАМАЗ 65117-48.</t>
  </si>
  <si>
    <t>2.5.2. "Лизинг автотранспорта"</t>
  </si>
  <si>
    <t>ТЫС РУБ</t>
  </si>
  <si>
    <t>по графику платежей
сентябрь 2020 - сентябрь 2023
(2466,45783 в 20г.,
2089,83132 в 21 г.,
2089,83132 в 22 г.,
1567,37348 в 23 г.)</t>
  </si>
  <si>
    <t>сентябрь 2020 - сентябрь 2023</t>
  </si>
  <si>
    <t>77.32</t>
  </si>
  <si>
    <t>77.32.10</t>
  </si>
  <si>
    <t>Закупка услуги лизинга специализированного автокрана КС-55713-1В.</t>
  </si>
  <si>
    <t>по графику платежей
сентябрь 2020 - сентябрь 2023
(2794,63839 в 20г.,
2442,55356 в 21 г.,
2442,55356 в 22 г.,
1831,91492 в 23 г.)</t>
  </si>
  <si>
    <t>77.11</t>
  </si>
  <si>
    <t>77.11.10</t>
  </si>
  <si>
    <t>Закупка услуги лизинга 3 (трех) автомобилей УАЗ-39094.</t>
  </si>
  <si>
    <t>по графику платежей
сентябрь 2020 - сентябрь 2023
(861,66963 в 20г.,
646,23852 в 21 г.,
646,23852 в 22 г.,
484,67886 в 23 г.)</t>
  </si>
  <si>
    <t>27.12.21</t>
  </si>
  <si>
    <t>Поставка предохранителей плавких серии ПН 2.</t>
  </si>
  <si>
    <t>2.3.2.2.3. "Материалы на ремонт ОС (хозспособ)"
2.3.1. "Материалы на производство"
2.6.9. "Инструметы"
2.14.2. "Инвестиции"</t>
  </si>
  <si>
    <t>январь 2021 - декабрь 2021
в соответствии с договором и утвержденным бюджетом
(0 в 20г.,
2 000,00 в 21г.)</t>
  </si>
  <si>
    <t>27.12.10.140</t>
  </si>
  <si>
    <t>Поставка патронов высоковольтных предохранителей.</t>
  </si>
  <si>
    <t>январь 2021 - декабрь 2021
в соответствии с договором и утвержденным бюджетом
(0 в 20г.,
1 500,00 в 21г.)</t>
  </si>
  <si>
    <t>33.13.11</t>
  </si>
  <si>
    <t>Оказание услуг по вводу в эксплуатацию (первичный и повторный) установленных приборов учета и услуг по проверке состояния и достоверности предоставляемых потребителями сведений о показаниях приборов учета, установленных у собственников и пользователей помещений (жилых и нежилых), расположенных в многоквартирных домах (МКЖД), частных домовладений – потребителей АО "ЛГЭК" (контрольное обслуживание).</t>
  </si>
  <si>
    <t>по факту оказания услуг
ноябрь 2020 - октябрь 2021
(2 100 в 20г.,
6 300 в 21 г.)</t>
  </si>
  <si>
    <t>октябрь 2020 - сентябрь 2021</t>
  </si>
  <si>
    <t>Оказание услуг по внедрению СМК в АО "ЛГЭК" в соответствии со стандартом ИСО 9001-2015.</t>
  </si>
  <si>
    <t>ФОТ</t>
  </si>
  <si>
    <t>ДВК</t>
  </si>
  <si>
    <t>сентябрь 2020 - март 2021
поэтапно, по факту оказания услуг, в течение 5 рабочих дней
(547,35 в 20г.,
48,65 в 21 г.)</t>
  </si>
  <si>
    <t>сентябрь 2020 - март 2021</t>
  </si>
  <si>
    <t>Выполнение работ по валке дубов в количестве 22 шт. и вырезке дикорастущей поросли для строительства объекта: "Реконструкция участка теплотрассы (по ул. Ангарская) тепловой сети по ул. Ударников, 8а пос. Сырский Рудник (2d=530 мм) (инв. № 13002676)".</t>
  </si>
  <si>
    <t>Освидетельствование технического состояния несущих и ограждающих конструкций объекта незавершенного строительства производственного здания под Лит. К, расположенного по адресу: г. Липецк, пр. Поперечный, 7.</t>
  </si>
  <si>
    <t>2.4.1. "Услуги по ремонту оборудования, зданий и прочего" (п. 3.1.3.3 программы ремонтов)</t>
  </si>
  <si>
    <t>аванс 30 %, 70 % по факту выполнения работ</t>
  </si>
  <si>
    <t>28.92.27</t>
  </si>
  <si>
    <t>Поставка экскаваторов-погрузчиков.</t>
  </si>
  <si>
    <t>Выполнение рабочей и проектной документации с получением положительного заключения экспертизы промышленной безопасности проектной документации, строительно-монтажных и пусконаладочных работ по объекту: "Модернизация автоматики безопасности паровых котлов ДЕ-6,5/14 (инв. №№ 14101979, 14101980) на котельной по ул. Ковалева, владение 107д".</t>
  </si>
  <si>
    <t>15 ноября</t>
  </si>
  <si>
    <t>по факту выполнения работ
январь 2021 - декабрь 2021
(0 в 20г.,
15 000,00 в 21г.)</t>
  </si>
  <si>
    <t>январь 2021 - декабрь 2021</t>
  </si>
  <si>
    <t>Выполнение строительно-монтажных работ по объекту: "Модернизация КНС с возможностью приема ЖКО" (модернизация станции перекачки № 14 ул. Железнякова, соор. 8а - инв. № 100221; модернизация станции перекачки № 3 пл. Заводская, 1, соор. 1 - инв. № 100062; модернизация здания перекачки № 19 ул. Московская, 36 соор. 1 (котельная Ю-З района) - инв. № 100205; модернизация канализационной насосной станции пос. Матырский S 304,1 м2 с ограждением и замощением, крыльцом - инв. № 200379А).</t>
  </si>
  <si>
    <t>14 564,9772</t>
  </si>
  <si>
    <t>сентябрь - 
15 ноября</t>
  </si>
  <si>
    <t>Выполнение строительно-монтажных работ по объектам:
1. "Реконструкция сетей водоснабжения в районе дома № 8 по ул. Доватора, № 9 по ул. Папина, д/с № 119" (реконструкция водопровода по ул. Доватора, 8 труба сталь д 219-10,0 м, д 100-7,1 м (инв. № 310337); водопровода по ул. Доватора, 8 (тр. чуг. д 200/110,9 м) (инв. № 310333) на участке от кол. № 89 до кол. № 90 и от кол. № 89 до дома № 8; реконструкция водопровода по ул. Доватора, 4 (труба чуг. д 100-114,6 м) (инв. № 310335) на участке от кол № 84 до кол № 86, от кол № 85 до дома, от кол № 86 до дома; реконструкция водовода от в/з № 3 до ул. Папина (тр. ст .д 75-447 м по ул. Пришвина; д 200-6,4 м д 400-200 м д 500-1192,5 м д6) (инв. № 310009) на участке от кол. № 46 до кол. № 48; реконструкция водопровода ул. Ю. Натуралистов, 13 (трубы ст. д 100/45,4) (инв. № 310348) на участке от т. Щ до дома № 13 по ул. Ю. Натуралистов).
2. "Водоснабжение объекта "Административное здание с магазином на территории общественно-торгового центра 7-го жилого района" (строительство водопроводной сети от точки врезки в существующий водопровод Ду=300 мм по ул. Шерстобитова до границы земельного участка объекта: "Административное здание с магазином на территории общественно-торгового центра 7-го жилого района").
3. "Водоотведение объекта "Административное здание с магазином на территории общественно-торгового центра 7-го жилого района" (строительство канализационной сети от точки подключения в существующий самотечный коллектор Ду=300 мм по ул. Стаханова до границы земельного участка объекта "Административное здание с магазином на территории общественно-торгового центра 7-го жилого района").</t>
  </si>
  <si>
    <t>сентябрь - 30 октября</t>
  </si>
  <si>
    <t>Поставка анализатора жидкости люминесцентно-фотометрического.</t>
  </si>
  <si>
    <t>727,00</t>
  </si>
  <si>
    <t>50% предоплата, 50% оплата по факту</t>
  </si>
  <si>
    <t>Выполнение работ по реструктуризации и редизайну веб-сайта АО "ЛГЭК".</t>
  </si>
  <si>
    <t>по факту выполнения работ
январь 2021 - декабрь 2021
(0 в 20г.,
1 107,84 в 21г.)</t>
  </si>
  <si>
    <t>сентябрь 2020 - декабрь 2021</t>
  </si>
  <si>
    <t>Поставка фасонных изделий.</t>
  </si>
  <si>
    <t>10 000,00</t>
  </si>
  <si>
    <t>в соответствии с договором и утвержденным бюджетом
(0 в 20г.,
10 000,00 в 21г.)</t>
  </si>
  <si>
    <t>01 января 2021 - 31 декабря 2021</t>
  </si>
  <si>
    <t>7 200,00</t>
  </si>
  <si>
    <t>в соответствии с договором и утвержденным бюджетом
(0 в 20г.,
7 200,00 в 21г.)</t>
  </si>
  <si>
    <t>2.3.2.2.1. "Материалы на ремонт ОС (хозспособ КЭС)"
2.3.2.2.2. "Материалы на ремонт ОС (хозспособ КТС)"
2.3.2.2.3. "Материалы на ремонт ОС (хозспособ КВС)"
2.3.1. "Материалы на производство"
2.6.9. "Инструметы"
2.14.2. "Инвестиции"</t>
  </si>
  <si>
    <t>25 000,000</t>
  </si>
  <si>
    <t>в соответствии с договором и утвержденным бюджетом
(0 в 20г.,
25 000,00 в 21г.)</t>
  </si>
  <si>
    <t>27.12.10.190</t>
  </si>
  <si>
    <t>Поставка пульта для блока микропроцессорной защиты.</t>
  </si>
  <si>
    <t>октябрь - ноябрь</t>
  </si>
  <si>
    <t>21.20</t>
  </si>
  <si>
    <t>Поставка масок (повязок) гигиенических из гипоаллергенной ткани х/б.</t>
  </si>
  <si>
    <t>2.3.6 "Спецодежда и спецпитание"</t>
  </si>
  <si>
    <t>50% предоплата; 50% оплата по факту
сентябрь 2020 - сентябрь 2021
(560 в 20г.,
1 120 в 21г.)</t>
  </si>
  <si>
    <t>сентябрь 2020 - сентябрь 2021</t>
  </si>
  <si>
    <t>январь 2021 - декабрь 2021
по факту, в течение 15 рабочих дней
(0 в 20г.,
20 000,00 в 21г.)</t>
  </si>
  <si>
    <t>17.12.14.119</t>
  </si>
  <si>
    <t>Поставка офисной бумаги.</t>
  </si>
  <si>
    <t>2.3.5 "Канцтовары"</t>
  </si>
  <si>
    <t>УПАК (500 ЛИСТОВ)</t>
  </si>
  <si>
    <t>январь 2021 - декабрь 2021
по факту поставки</t>
  </si>
  <si>
    <t>27.33.1</t>
  </si>
  <si>
    <t>Поставка кабельной арматуры и электромонтажной продукции.</t>
  </si>
  <si>
    <t>2.3.2.2.3 "Материалы на ремонт ОС. Хозспособ КВС
2.3.2.2.1 №Материалы на ремонт ОС. Хозспособ КЭС"
2.3.2.2.2 "Материалы на ремонт ОС. Хозспособ КТС"
2.3.1 "Материалы на производство"
2.6.9 "Инструменты"
2.13.2 "Инвестиции (материалы)</t>
  </si>
  <si>
    <t>Выполнение исходно-разрешительной, рабочей документации по объекту:
Реконструкция (вынос) ЛЭП-6 кВ ПС "Юго-Западная" - РП-23 из-под пятна застройки объекта: "Многоквартирный многоэтажный жилой дом поз. 4 по ул. Московская в г. Липецке (III этап)" (кабельная линия 6 кВ от ПС Юго-Западная яч. 49 до РП-23 (ААШВ 3*185 ал), инв. № 346402; кабельная линия 6 кВ от п/ст Юго-Западная - РП23 (Ю.З. - в ст. РП12 ААШВ 3*185 ал), инв. № 340528; кабельная линия 6 кВ от п/ст Юго-Западная - РП23 (Ю.З. - в ст. РП23 АБЛУ 3*185 ал), инв. № 340529; воздушная линия 6 кВ Юго-Западная РП-23 (ЦНС) инв. № 346407; воздушная линия 6 кВ РП-23 п/ст Юго-Западная инв. № 340691).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</si>
  <si>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объектов в г. Липецк:
1. Сад.д. в СНТ "им. И.В. Мичурина", уч.40" (достройка ВЛ).
2. Сад.д. в СНТ "Металлург-2" ОАО НЛМК, уч.946" (достройка ВЛ).
3. Сад.д. в ЛСПО "Металлург-1", I кв., уч.341" (достройка ВЛ).
4. Сад.д. в СНТ "Горняк-1", уч.898" (достройка ВЛ).
5. Сад.д. в СНП "Спутник", массив I, уч.141" (достройка ВЛ).
6. Сад.д. в СНП "Спутник", массив II, уч.809" (достройка ВЛ).
7. Сад.д. в СНТ "им. И.В. Мичурина", ул.Медицинская, уч.43" (достройка ВЛ).
8. Сад.д. в СНТ "Тракторостроитель-2", лин.26, уч.7" (достройка ВЛ).
9. Сад.д. в СНТ "Горняк", уч.214" (достройка ВЛ).
10. Сад.д. в СТ "Студеновское", 5 дорога, 3уч., уч.674" (достройка ВЛ).
11. Реконстр-е здание ГУЗ "ЛГСП" по ул.Неделина, 9" (стр-во КЛ от ТП-178).
12. Реконстр-е здание ГУЗ "ЛГСП" по ул.Неделина, 9" (реконстр-я оборуд-я РУ ТП-178; монтаж УУ во ВРУ).
13. Маг. и кафе по ул. Шуминского,1а" (монтаж оборуд-я в РУ РП-46; монтаж УУ во ВРУ).
14. Маг. и кафе по ул. Шуминского, 1а" (стр-во КЛ).
15. Строящ. сад.д. в СТ "Студеновское", уч.2, дорога 5, уч.481" (достройка ВЛ).
16. Сад.д. в СНТ "Липецкстрой", аллея 2, уч.320" (достройка ВЛ).
17. Сад.д. в СНТ "Липецкстрой", уч.375" (достройка ВЛ).
18. Сад.д. в СНТ "Венера", лин.22, уч.21" (достройка ВЛ; монтаж ПУ на опоре).
19. Сад.д. в СНТ "Венера", лин.21, уч.18" (достройка ВЛ; монтаж ПУ на опоре).
20. Сад.д. в СНП "Спутник", массив II, уч.411" (достройка ВЛ; монтаж ПУ на опоре).
21. Сад.д. в СНТ "Тракторостроитель-1", з/у 29" (достройка ВЛ; монтаж ПУ на опоре).</t>
  </si>
  <si>
    <t>26
26</t>
  </si>
  <si>
    <t>9 472,7947</t>
  </si>
  <si>
    <t>по факту, в течение 15 рабочих дней
(9 224,75706 в20г.,
248,03764 в 21г.)</t>
  </si>
  <si>
    <t>сентябрь 2020 - 
14 января 2021</t>
  </si>
  <si>
    <t>22. Строящ. ж.д. на уч.кад.№48:02:0990101:4930" (достройка ВЛ; монтаж ПУ на опоре).
23. Строящ. ж.д. на уч.кад.№48:02:0990101:5405" (стр-во ВЛ; монтаж ПУ на опоре).
24. Сад.д. в СНТ "Дачный-1", уч.145" (достройка ВЛ).
25. Сад.д. в НТС "Металлург-3", ул.33, уч.20" (достройка ВЛ).
26. Ж.д. по ул.Доватора, 39" (стр-во ЛЭП).</t>
  </si>
  <si>
    <t>август - сетябрь</t>
  </si>
  <si>
    <t>27.11.13
27.12</t>
  </si>
  <si>
    <t>27.11.43
27.12.32</t>
  </si>
  <si>
    <t>Поставка трансформатора силового ТМГ 400 кВА, 6/0,4 кВ с выкатными роликами в количестве 2 шт., шита одностороннего обслуживания 0,4 кВ ЩО70-1АТ-34 в количестве 2 шт., щита одностороннего обслуживания 0,4 кВ ЩО70-1АТ-76 в количестве 1 шт.</t>
  </si>
  <si>
    <t>ШТ
ШТ</t>
  </si>
  <si>
    <t>2
3</t>
  </si>
  <si>
    <t>26.51.1</t>
  </si>
  <si>
    <t>Поставка манометров.</t>
  </si>
  <si>
    <t>январь 2021 - декабрь 2021
по факту, в течение 15 рабочих дней
(0 в 20г.,
1 000,00 в 21г.)</t>
  </si>
  <si>
    <t>январь 2021 - декабрь 2021
в соответствии с договором и утвержденным бюджетом
(0 в 20г.,
3 000,00 в 21г.)</t>
  </si>
  <si>
    <t>январь 2021 - декабрь 2021
в соответствии с договором и утвержденным бюджетом
(0 в 20г.,
10 000,00 в 21г.)</t>
  </si>
  <si>
    <t>январь 2021 - декабрь 2021
по факту, в течение 15 рабочих дней
(0 в 20г.,
1 000,00 в 21г.)</t>
  </si>
  <si>
    <t>Поставка резинотехнических, асбестотехнических и огнеупорных материалов.</t>
  </si>
  <si>
    <t>КГ
ШТ
М2
Т</t>
  </si>
  <si>
    <t>22.29.29
25.72.12.132</t>
  </si>
  <si>
    <t>2 400,00</t>
  </si>
  <si>
    <t>26.70</t>
  </si>
  <si>
    <t>26.70.23.190</t>
  </si>
  <si>
    <t>Поставка лазерной центровки Vibro Laser.</t>
  </si>
  <si>
    <t>2.14.3. "Инвестиции"</t>
  </si>
  <si>
    <t>288,00</t>
  </si>
  <si>
    <t>предоплата 30%,
70% оплата в течение 10 рабочих дней с даты поступления товара на склад</t>
  </si>
  <si>
    <t>Проведение комплекса работ по обязательной сертификации электрической энергии, поставляемой потребителям через распределительные электрические сети АО "ЛГЭК" (2 группа центров питания) заявленные на сертификацию электрической энергии, с выдачей сертификата соответствия и последующим проведением инспекционного контроля сертифицированной продукции.</t>
  </si>
  <si>
    <t>по факту выполнения работ
октябрь 2020 - октябрь 2022
(537,60 в 20г.,
322,56 в 21г.,
322,56 в 22г.)</t>
  </si>
  <si>
    <t>октябрь 2020 - октябрь 2022</t>
  </si>
  <si>
    <t>17.12
20.41
20.42
22.29</t>
  </si>
  <si>
    <t>Управление
КВС
КТС
КЭС</t>
  </si>
  <si>
    <t>январь 2021 - декабрь 2021
по факту
(0 в 20г.,
2 000,00 в 21г.)</t>
  </si>
  <si>
    <t>58.19.19</t>
  </si>
  <si>
    <t>январь 2021 - декабрь 2021
по факту
(0 в 20г.,
1 500,00 в 21г.)</t>
  </si>
  <si>
    <t>26.11</t>
  </si>
  <si>
    <t>Поставка электронных компонентов Viessmann.</t>
  </si>
  <si>
    <t>356,00147</t>
  </si>
  <si>
    <t>Поставка электронных компонентов.</t>
  </si>
  <si>
    <t>23.14
25.72
25.73
27.11.12
27.40.21
27.90
28.22
28.24
32.91</t>
  </si>
  <si>
    <t>23.14.12.190
25.72
25.73
27.11.3
27.40.21
27.90.3
28.22.13
28.24
32.91</t>
  </si>
  <si>
    <t>Поставка инструментов, расходных материалов к ним и сопутствующих товаров.</t>
  </si>
  <si>
    <t>январь 2021 - декабрь 2021
по факту
(0 в 20г.,
15 000,00 в 21г.)</t>
  </si>
  <si>
    <t>Поставка материалов, частей и принадлежностей для компьютерного, периферийного оборудования и ОПС.</t>
  </si>
  <si>
    <t>январь 2021 - декабрь 2021
по факту
(0 в 20г.,
20 000,00 в 21г.)</t>
  </si>
  <si>
    <t>Выполнение строительно-монтажных работ по объектам:
1. "Водоснабжение объекта "Здание автосервиса с торговыми помещениями на земельном участке № 1В по ул. 8-е Марта в с. Сырское" (строительство водопроводной сети от точки подключения Ду=200 мм до границы земельного участка объекта).
2. "Водоснабжение объекта "17-ти этажное многоквартирное жилое здание по ул. Ударников, 24" (строительство водопроводной сети от точки подключения в существующую водопроводную сеть Ду=300 мм по ул. Ударников до границы земельного участка объекта).
3. "Водоотведение объекта "Производственная канализация от объекта АО "ЛИМАК" по ул. Барашева, 3а" (строительство канализационной сети от точки подключения в существующий самотечный коллектор Ду=500 мм по ул. Барашева до границы земельного участка объекта).
4. "Водоснабжение объекта "Котельная для теплоснабжения ДОУ № 66 и 67 (стр.), расположенных на территории микрорайона, ограниченного улицами Виктора Музыки, Михаила Трунова, автомобильной дорогой Орел-Тамбов и Лебедянским шоссе в г. Липецке" (строительство водопроводной сети от точки врезки в существующий водопровод Ду=400 мм до границы земельного участка объекта).
5. "Водоснабжение объекта "Многоэтажное жилое здание с подземной автостоянкой по ул. Депутатская" (строительство водопроводной сети от точки врезки в существующую водопроводную сеть 2Ду=300 мм по ул. Депутатская до границы земельного участка многоэтажного жилого здания).
6. "Водоотведение объекта "Многоэтажное жилое здание с подземной автостоянкой по ул. Депутатская" (строительство канализационной сети от точки врезки в существующую канализационную сеть Ду=300 мм по ул. Депутатская до границы земельного участка многоэтажного жилого здания).</t>
  </si>
  <si>
    <t>4 006,5036</t>
  </si>
  <si>
    <t>сентябрь - 01 ноября</t>
  </si>
  <si>
    <t>20.30</t>
  </si>
  <si>
    <t>ШТ
КГ</t>
  </si>
  <si>
    <t>январь 2021 - декабрь 2021
по факту
(0 в 20г.,
5 000,00 в 21г.)</t>
  </si>
  <si>
    <t>Поставка люков.</t>
  </si>
  <si>
    <t>2.3.2.2.3. "Материалы на ремонт ОС (хозспособ КВС)"
2.3.2.2.2. "Материалы на ремонт ОС (хозспособ КТС)"</t>
  </si>
  <si>
    <t>январь 2021 - декабрь 2021
по факту, в течение 15 рабочих дней
(0 в 20г.,
2 000,00 в 21г.)</t>
  </si>
  <si>
    <t>27.40.39.113</t>
  </si>
  <si>
    <t>Поставка светильников уличных светодиодных.</t>
  </si>
  <si>
    <t>155</t>
  </si>
  <si>
    <t>457,6995</t>
  </si>
  <si>
    <t>январь 2021 - декабрь 2021
по факту
(0 в 20г.,
4 000,00 в 21г.)</t>
  </si>
  <si>
    <t>Поставка сыпучих материалов:
Лот №2 Щебень из флюсового известняка.</t>
  </si>
  <si>
    <t>38.32.3</t>
  </si>
  <si>
    <t>38.32.22.142</t>
  </si>
  <si>
    <t>Поставка сыпучих материалов:
Лот №3 Щебень из доменного шлака.</t>
  </si>
  <si>
    <t>январь 2021 - декабрь 2021
по факту
(0 в 20г.,
9 000,00 в 21г.)</t>
  </si>
  <si>
    <t>43.22.12.140</t>
  </si>
  <si>
    <t>Замена оборудования котельной "Тройка-Л", ул. Ковалева, вл.107 "Д" (паровой бойлер ПП 2-17-74, инв. №14101981, 14101982; водяной бойлер ВВП-159-4000, инв. №14101983, 14101984, 14101985).</t>
  </si>
  <si>
    <t>577,703</t>
  </si>
  <si>
    <t xml:space="preserve"> сентябрь</t>
  </si>
  <si>
    <t>Поставка запасных частей для насосов.</t>
  </si>
  <si>
    <t>25.94
25.93</t>
  </si>
  <si>
    <t>25.94.1
25.93.15</t>
  </si>
  <si>
    <t>43.99.90.110</t>
  </si>
  <si>
    <t>Ремонт металлической четырехствольной дымовой трубы Н=31,8 м котельной в Липецкой области г. Усмань, ул. Толстого, д. 95а, инв. №133А.</t>
  </si>
  <si>
    <t>264,906</t>
  </si>
  <si>
    <t>28.99</t>
  </si>
  <si>
    <t>январь 2021 - декабрь 2021
по факту
(0 в 20г.,
3 000,00 в 21г.)</t>
  </si>
  <si>
    <t>сентябрь 2020 - октябрь 2020</t>
  </si>
  <si>
    <t>Выполнение строительно-монтажных и пусконаладочных работ по объектам:
1. Электроснабжение здания корпуса детской с пристройками, здания больничного корпуса, здания 3-ей очереди больницы, здания хозкорпуса, здания пищеблока по адресу: г. Липецк, ул. Космонавтов, д. 37 "а" (строительство КЛ-0,4 кВ от ТП-251 до здания корпуса детской с пристройками, здания больничного корпуса, здания 33-ей очереди больницы, здания хозкорпуса, здания пищеблока по адресу: г.Липецк, ул. Космонавтов, д. 37 "а").
2. Электроснабжение здания корпуса детской с пристройками, здания больничного корпуса, здания 3-ей очереди больницы, здания хозкорпуса, здания пищеблока по адресу: г. Липецк, ул. Космонавтов, д. 37 "а" (монтаж трансформатора №1 в ТП-251 взамен существующего (инв.№41232А); монтаж трансформатора №2 в ТП-251 взамен существующего (инв.№42104А); монтаж оборудования в РУ-0,4 кВ ТП-251; монтаж узла учета во ВРУ-0,4 кВ от ТП-251 здания корпуса детской с пристройками, здания больничного корпуса, здания 3-ей очереди больницы, здания хозкорпуса, здания пищеблока по ул. Космонавтов, д. 37 "а").</t>
  </si>
  <si>
    <t>Ремонт асфальтобетонного покрытия придомовой внутриквартальной территории после ремонта объектов АО "ЛГЭК".</t>
  </si>
  <si>
    <t>октябрь - декабрь
по факту</t>
  </si>
  <si>
    <t>Поставка рециркуляторов бактерицидных.</t>
  </si>
  <si>
    <t>23</t>
  </si>
  <si>
    <t>214,32</t>
  </si>
  <si>
    <t>50 % предоплата, 50 % по факту поставки</t>
  </si>
  <si>
    <t>964,4064</t>
  </si>
  <si>
    <t>простая закупка в электронной форме,
участники МСП</t>
  </si>
  <si>
    <t>Поставка спецодежды и спецобуви:
Лот № 1 Поставка спецодежды.</t>
  </si>
  <si>
    <t xml:space="preserve">700,00 </t>
  </si>
  <si>
    <t>Поставка спецодежды и спецобуви:
Лот № 2 Поставка спецобуви.</t>
  </si>
  <si>
    <t xml:space="preserve">300,00 </t>
  </si>
  <si>
    <t>Поставка шкафов управления.</t>
  </si>
  <si>
    <t>222,00</t>
  </si>
  <si>
    <t>1. "Ремонт мастерских (литер.К) (недострой) базы Поперечный проезд,7";
2. "Ремонт склада обменных агрегатов базы Поперечный проезд, д.7, инв. №100005";
3. "Ремонт здания административно-бытового корпуса базы, Поперечный проезд, 7, инв. №1000002 (Ремонт душевой и мед. кабинета)".</t>
  </si>
  <si>
    <t>71.20.6</t>
  </si>
  <si>
    <t>71.20.19.111</t>
  </si>
  <si>
    <t>Проведение государственной экспертизы проектной документации и результатов инженерных изысканий объекта капитального строительства: "Реконструкция Водовода от ВНС -5 до ВНС-2 (труба чуг. Д=400-2190м) (инв. 310972) в составе объекта: "Реконструкция проспекта Победы с благоустройством прилегающей территории от пл. Победы до монумента "Танк" в г. Липецке".</t>
  </si>
  <si>
    <t>в течение 5 рабочих дней с момента подписания сторонами договора</t>
  </si>
  <si>
    <t>сентябрь - ноябрь</t>
  </si>
  <si>
    <t>Закупка защитных масок трикотажных 2-х слойных (черного цвета).</t>
  </si>
  <si>
    <t>Оказание транспортных услуг (экскаватор-погрузчик колесный).</t>
  </si>
  <si>
    <t>2.3.3. "Привлеченный транспорт"</t>
  </si>
  <si>
    <t>сентябрь - декабрь</t>
  </si>
  <si>
    <t>Выполнение работ по доработке программного продукта "1С: ERP Управление предприятием" (ред. 2.4.) без снятия с поддержки основной конфигурации.</t>
  </si>
  <si>
    <t xml:space="preserve"> 62.02.2</t>
  </si>
  <si>
    <t>62.02.20.120</t>
  </si>
  <si>
    <t>Проведение комплексных работ по обследованию инфраструктуры АО "ЛГЭК" в соответствии с требованиями Федерального закона от 26.07.2017 г. № 187-ФЗ.</t>
  </si>
  <si>
    <t>42.91.5</t>
  </si>
  <si>
    <t>42.91.20.150</t>
  </si>
  <si>
    <t>Водолазное обследование дюкерных переходов через реку Воронеж г. Липецк.</t>
  </si>
  <si>
    <t>2.13. "Лицензирование и экспертиза"</t>
  </si>
  <si>
    <t>Поставка комплекта серверного оборудования с лицензией.</t>
  </si>
  <si>
    <t>300,54</t>
  </si>
  <si>
    <t>декабрь
по факту</t>
  </si>
  <si>
    <t>Поставка программно-аппаратного комплекса для обеспечения антивирусной безопасности.</t>
  </si>
  <si>
    <t>808,2</t>
  </si>
  <si>
    <t>Покупка базы данных и годовой подписки на обновление базы данных "ГЭСН-2020, ФЕР-2020".</t>
  </si>
  <si>
    <t>20.13.32.110</t>
  </si>
  <si>
    <t>Закупка гипохлорита натрия марки "А".</t>
  </si>
  <si>
    <t>январь 2021 - декабрь 2021
по факту, в течение 15 рабочих дней
(0 в 20г.,
5 978,400 в 21г.)</t>
  </si>
  <si>
    <t>октябрь 2020</t>
  </si>
  <si>
    <t>январь 2021 - декабрь 2021</t>
  </si>
  <si>
    <t>2.6.6.1. "Печать и доставка квитанций"</t>
  </si>
  <si>
    <t>1 255,00</t>
  </si>
  <si>
    <t>по факту оказания услуг
(105,00 в 20г.,
1 150,00 в 21г.)</t>
  </si>
  <si>
    <t>декабрь 2020 - декабрь 2021</t>
  </si>
  <si>
    <t>Выполнение строительно-монтажных работ по объектам:
1. "Строительство "Организация зон санитарной охраны первого пояса водозабора № 3, расположенного по адресу: г. Липецк, шоссе Лебедянское, владение 6" (I этап: устройство проездов, озеленение; II этап: подготовительные работы, ограждение, устройство проездов, наружное освещение, озеленение).
2. "Водоснабжение объекта "Здание автосервиса с торговыми помещениями на земельном участке № 1В по ул. 8-е Марта в с. Сырское" (строительство водопроводной сети от точки подключения Ду=200 мм до границы земельного участка объекта).
3. "Водоснабжение объекта "17-ти этажное многоквартирное жилое здание по ул. Ударников, 24" (строительство водопроводной сети от точки подключения в существующую водопроводную сеть Ду=300 мм по ул. Ударников до границы земельного участка объекта).
4. "Водоотведение объекта "Производственная канализация от объекта АО "ЛИМАК" по ул. Барашева, 3а" (строительство канализационной сети от точки подключения в существующий самотечный коллектор Ду=500 мм по ул. Барашева до границы земельного участка объекта).
5. "Водоснабжение объекта "Многоэтажное жилое здание с подземной автостоянкой по ул. Депутатская" (строительство водопроводной сети от точки врезки в существующую водопроводную сеть 2Ду=300 мм по ул. Депутатская до границы земельного участка многоэтажного жилого здания с подземной автостоянкой).
6. "Водоотведение объекта "Многоэтажное жилое здание с подземной автостоянкой по ул. Депутатская" (строительство канализационной сети от точки врезки в существующую канализационную сеть Ду=300 мм по ул. Депутатская до границы земельного участка объекта).
7. "Водоотведение объекта "Административное здание с магазином на территории общественно-торгового центра 7-го жилого района" (строительство канализационной сети от точки подключения в существующий самотечный коллектор Ду=300 мм по ул. Стаханова до границы земельного участка).</t>
  </si>
  <si>
    <t>по факту, в течение 15 рабочих дней
(11 702,9412 в 20г.,
783,6564 в 21г.)</t>
  </si>
  <si>
    <t>октябрь 2020 - январь 2021</t>
  </si>
  <si>
    <t>ШТ
ПАР
ШТ</t>
  </si>
  <si>
    <t xml:space="preserve">8 000,00 </t>
  </si>
  <si>
    <t>январь 2021 - декабрь 2021
по факту
(0 в 20г.,
8 000 в 21г.)</t>
  </si>
  <si>
    <t>январь 2021 - декабрь 2021
по факту
(0 в 20г.,
6 000 в 21г.)</t>
  </si>
  <si>
    <t>январь 2021 - декабрь 2021
по факту
(0 в 20г.,
5 500 в 21г.)</t>
  </si>
  <si>
    <t>Поставка спецодежды:
Лот № 1 Поставка влагозащитной спецодежды.</t>
  </si>
  <si>
    <t>январь 2021 - декабрь 2021
по факту
(0 в 20г.,
3 200 в 21г.)</t>
  </si>
  <si>
    <t>Поставка спецодежды, спецобуви и СИЗ:
Лот № 5 Поставка поварской и медицинской спецодежды.</t>
  </si>
  <si>
    <t>январь 2021 - декабрь 2021
по факту
(0 в 20г.,
1 500 в 21г.)</t>
  </si>
  <si>
    <t>Поставка спецодежды:
Лот № 2 Поставка офисной одежды.</t>
  </si>
  <si>
    <t>Поставка газоочистного комплекса ВЕНТЛИТ-10000-2А11.</t>
  </si>
  <si>
    <t>Гл. инженер</t>
  </si>
  <si>
    <t>37 000,00</t>
  </si>
  <si>
    <t>Выполнение строительно-монтажных и пусконаладочных работ работ по объекту: "Монтаж системы оповещения и управления эвакуацией людей при пожаре на ВНС" (монтаж системы оповещения и управления эвакуацией людей при пожаре на ВНС-5).</t>
  </si>
  <si>
    <t>748,3032</t>
  </si>
  <si>
    <t>Выполнение строительно-монтажных и пусконаладочных работ по объекту: "Электроснабжение многоэтажного жилого здания по адресу: г. Липецк, Советский округ, ул. им. Семашко" (строительство новой ТП по ул. им. Семашко; монтаж трансформатора № 1 в новой ТП; монтаж трансформатора № 2 в новой ТП; монтаж оборудования в РУ-10 кВ новой ТП; монтаж оборудования в РУ-0,4 кВ новой ТП; монтаж узла учета в РУ-0,4 кВ новой ТП; монтаж пожарно-охранной сигнализации в новой ТП; строительство КЛ-10 кВ от ТП-115 до новой ТП; строительство КЛ-0,4 кВ от новой ТП до многоэтажного жилого здания по ул. им. Семашко).</t>
  </si>
  <si>
    <t>6 164,9436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</si>
  <si>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объектов в г. Липецк:
1. "Антенно-мачтовое сооружение по ул. Сырская, в районе зем. уч. с кад. № 48:20:0043410:57" (стр-во КЛ-0,4 кВ; монтаж ПУ во ВРУ-0,4 кВ от КТП-259 АМС).
2. "Сад. домик в СТ "Металлург-1", 3 кв., 2 аллея, уч. 24" (достройка ВЛ-0,4 кВ; монтаж ПУ на опоре ВЛ-0,4 кВ).
3. "Сад. домик в СНП "Спутник", II массив, уч. 726" (достройка ВЛ-0,4 кВ; монтаж ПУ на опоре ВЛ-0,4 кВ).
4. "Сад. домик в СНТ "им. И.В. Мичурина", ул. Урожайная, зем. уч. 24" (достройка ВЛ-0,4 кВ; монтаж ПУ на опоре ВЛ-0,4 кВ).
5. "Сад. домик в СПО "Металлург-1", II кв., уч. № 150" (достройка ВЛ-0,4 кВ).
6. "Сад. домик в СТ "Металлург-6", ул. № 2, зем. уч. 74" (достройка ВЛ-0,4 кВ; монтаж ПУ на опоре ВЛ-0,4 кВ).
7. "Сад. домик в СНТ "Сокол-2", зем. уч. 22, карьер" (достройка ВЛ-0,4 кВ; монтаж ПУ на опоре ВЛ-0,4 кВ).
8. "Сад. домик в СНП "Спутник", массив II, уч. 862" (достройка ВЛ-0,4 кВ; монтаж ПУ на опоре ВЛ-0,4 кВ).
9. "Сад. домик в СНП "Спутник", массив II, уч. 955" (достройка ВЛ-0,4 кВ; монтаж ПУ на опоре ВЛ-0,4 кВ).
10. "Сад. домик в СНП "Спутник", массив II, уч. 416" (достройка ВЛ-0,4 кВ; монтаж ПУ на опоре ВЛ-0,4 кВ).
11. "Помещение № 2 (магазин) по ул. Гагарина, д. 8" (стр-во КЛ-0,4 кВ).
12. "Рем. база дизельных автомобилей (автоколонна № 1) с пристройкой по ул. 9 Мая, д. 67" (стр-во КЛ-0,4 кВ).</t>
  </si>
  <si>
    <t>7 250,036</t>
  </si>
  <si>
    <t>по факту, в течение 15 рабочих дней
(5 514,21536 в 20г.,
1 735,82064 в 21г.)</t>
  </si>
  <si>
    <t>октябрь 2020 - 
21 февраля 2021</t>
  </si>
  <si>
    <t>13. "Рем. база дизельных автомобилей (автоколонна № 1) с пристройкой по ул. 9 Мая, д. 67" (монтаж оборуд. в РУ-0,4 кВ ТП-520; монтаж ПУ во ВРУ-0,4 кВ).
14. "Учебно-лабораторный комплекс по ул. Ковалева, д. 109" (стр-во двух КЛ-0,4 кВ от новой ТП по ул. Ковалева).
15. "Учебно-лабораторный комплекс по ул. Ковалева, д. 109" (стр-во новой ТП по ул. Ковалева; монтаж тр-ра № 1; монтаж тр-ра № 2; монтаж узла учета; монтаж ОПС; реконстр-я отпайки от ВЛ-6кВ ПС "Цементная"; реконстр-я ВЛ-6 кВ).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</si>
  <si>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объекту: "Реконструкция строительной части ТП-398 инв. № 100871".</t>
  </si>
  <si>
    <t>1 560,00</t>
  </si>
  <si>
    <t xml:space="preserve">20 декабря </t>
  </si>
  <si>
    <t>Выполнение рабочей документации по объектам:
1. "Реконструкция теплотрассы по ул. Кутузова воздушная от кот. 13кв. (инв № 331752) с заменой тепловой изоляции".
2. "Замена тепловой изоляции теплотрассы на ВНС "ТЭЦ-2": (трубопровод от ТК-1 до ТК-2, трубопровод от ТК-2 т до лит А. Теплотрасса по ул. Речная, владение 22 (инв. № 313362); трубопровод от ТК-1т до лит Е, от ТК-3 до лит д. Теплотрасса по ул. Речная, владение 22 (инв. № 313363); трубопровод от ТК-3т до лит д. Теплотрасса по ул. Речная, владение 22 (инв. № 313364)).
3. "Реконструкция теплотрассы по ул. Баумана д. 317а (инв. № 330896); теплотрассы по ул. Баумана, 317 а (инв. № 331943) (замена тепловой изоляции)".</t>
  </si>
  <si>
    <t>378,00</t>
  </si>
  <si>
    <t>26.51.45</t>
  </si>
  <si>
    <t>Поставка прибора Энергомонитор 3.3Т1 в комплектации с клещами токоизмерительными высокоточными Iном=100 А (3шт), клещами токоизмерительными гибкими Iном=300/3000 А (3шт), УЗП, комплектом устройств для поверки электросчетчиков (УФС-И, УФС-Э, пульт-формирователь импульсов ПФИ, устройство крепления к счетчику).</t>
  </si>
  <si>
    <t>25</t>
  </si>
  <si>
    <t>700,289</t>
  </si>
  <si>
    <t>Выполнение строительно-монтажных и пусконаладочных работ по объектам:
1. "Электроснабжение застройки 28 микрорайона в г. Липецке. Торговые ряды (стр. № 40) с помещениями выставочного зала (стр. № 28), кафе (стр. № 39), общественной уборной (стр. № 41) по адресу: г. Липецк, 28-й микрорайон": (реконструкция оборудования в РУ-0,4 ТП-889, инв. № 432313; монтаж узла учета в РУ-0,4 кВ ТП-889).
2. "Электроснабжение склада по адресу: г. Липецк, пос. 10 Шахта (земельный участок кад.№ 48:20:0210601:15)": (строительство КТП в пос. 10 Шахта; монтаж трансформатора в новой КТП; монтаж узла учета в новой КТП; монтаж ОПС в новой КТП; строительство ВЛ-6 кВ от опоры "ВЛ-6 кВ "ПС №2 - КПП - 399" до новой КТП; строительство ВЛ-0,4 кВ от новой КТП до склада в пос. 10 шахта, земельный участок кад.№ 48:20:0210601:15).</t>
  </si>
  <si>
    <t>2789,7864</t>
  </si>
  <si>
    <t>10 декабря</t>
  </si>
  <si>
    <t>Поставка запасных частей для транспортных средств:
Лот № 1 Поставка запасных частей на транспортные средства марки ГАЗ, ПАЗ, Газель, УАЗ.</t>
  </si>
  <si>
    <t>3 600,00</t>
  </si>
  <si>
    <t>январь 2021 - декабрь 2021
по факту
(0 в 20г.,
3 600,00 в 21г.)</t>
  </si>
  <si>
    <t>Поставка запасных частей для транспортных средств:
Лот № 2 Поставка запасных частей на транспортные средства марки ЗИЛ, КАМАЗ, МАЗ.</t>
  </si>
  <si>
    <t>Поставка запасных частей для транспортных средств:
Лот № 3 Поставка запасных частей на транспортные средства марки ВАЗ, иностранного производства.</t>
  </si>
  <si>
    <t>январь 2021 - декабрь 2021
по факту
(0 в 20г.,
1 200,00 в 21г.)</t>
  </si>
  <si>
    <t>Поставка запасных частей для транспортных средств:
Лот № 4 Поставка запасных частей на транспортные средства марки серий ЕК, ЭО, МТЗ.</t>
  </si>
  <si>
    <t>январь 2021 - декабрь 2021
по факту
(0 в 20г.,
3 600,00 в 21г.)</t>
  </si>
  <si>
    <t>Услуга по оказанию шиномонтажных работ на легковом автотранспорте, грузовом автотранспорте и спецтехники.</t>
  </si>
  <si>
    <t>в соответствии с договором и утвержденным бюджетом
(0 в 20г.,
1 200,00 в 21г.)</t>
  </si>
  <si>
    <t>Поставка рабочего колеса для насоса WILO.</t>
  </si>
  <si>
    <t>50% предоплата 127,0 в 20г.,
50% по факту
127,0 в 21г.</t>
  </si>
  <si>
    <t>январь 2021</t>
  </si>
  <si>
    <t>Ремонт здания станции обезжелезивания (лит А) по ул. Российская, пос. Матырский, инв. №100917А (остекление фильтровальной).</t>
  </si>
  <si>
    <t>146,427</t>
  </si>
  <si>
    <t>октябрь - 31 декабря</t>
  </si>
  <si>
    <t>Поставка комплектующих (запасных частей) для насосов:
Лот № 1 Поставка комплектующих (запасных частей) для насосов Flygt.</t>
  </si>
  <si>
    <t>2.3.2.2.3. "Материалы на ремонт ОС (хозспособ КВС)"
2.3.2.2.2. "Материалы на ремонт ОС (хозспособ КТС)"
2.14.2. "Инвестиции (материалы)"</t>
  </si>
  <si>
    <t>КОМПЛ
ШТ
Л</t>
  </si>
  <si>
    <t>4 000,00</t>
  </si>
  <si>
    <t>январь 2021 - декабрь 2021
по факту
(0 в 20г.,
4 000,00 в 21г.)</t>
  </si>
  <si>
    <t>Поставка комплектующих (запасных частей) для насосов:
Лот № 2 Поставка комплектующих (запасных частей) для насосов WILO.</t>
  </si>
  <si>
    <t>Поставка указателя повреждения кабеля УПК-04М.</t>
  </si>
  <si>
    <t>378</t>
  </si>
  <si>
    <t xml:space="preserve">октябрь </t>
  </si>
  <si>
    <t>Поставка аппарата испытательно-прожигающего (с поверкой).</t>
  </si>
  <si>
    <t>Выполнение строительно-монтажных работ по объекту: "Строительство водопроводной сети для обеспечения водоснабжения пос. Северный Рудник".</t>
  </si>
  <si>
    <t>8 013,33524</t>
  </si>
  <si>
    <t>ноябрь - 20 декабря</t>
  </si>
  <si>
    <t>08.93.1</t>
  </si>
  <si>
    <t>Поставка соли и хлорида натрия.</t>
  </si>
  <si>
    <t>2 325,00</t>
  </si>
  <si>
    <t>январь 2021 - декабрь 2021
по факту
(0 в 20г.,
2325 в 21г.)</t>
  </si>
  <si>
    <t>ноябрь 2020</t>
  </si>
  <si>
    <t>Закупка трикотажных защитных масок.</t>
  </si>
  <si>
    <t>6 000</t>
  </si>
  <si>
    <t>240,00</t>
  </si>
  <si>
    <t>50 % предоплата, 50 % по факту готовности к отгрузке</t>
  </si>
  <si>
    <t>Все подразделения АО "ЛГЭК"</t>
  </si>
  <si>
    <t>22.19.6</t>
  </si>
  <si>
    <t>22.19.60.110</t>
  </si>
  <si>
    <t>Закупка перчаток нитриловых медицинсих.</t>
  </si>
  <si>
    <t>4 900</t>
  </si>
  <si>
    <t>137,2</t>
  </si>
  <si>
    <t>600,00</t>
  </si>
  <si>
    <t>65.12.29</t>
  </si>
  <si>
    <t>Договор страхования "АВТО-лизинг" (Автокаско) кран-манипулятора на базе КАМАЗ-65117-48.</t>
  </si>
  <si>
    <t>416,88</t>
  </si>
  <si>
    <t>предварительная оплата раз в год:
сентябрь 2020 - сентябрь 2022
(138,96 в 20г.,
138,96 в 21 г.,
138,96 в 22 г.)</t>
  </si>
  <si>
    <t>Выполнение работ по переносу функционала и массива данных 1С: Предприятие 7.7. "Единое окно" для переноса в ИС 1С:ERP. Управление предприятием.</t>
  </si>
  <si>
    <t>2.6.4. ""Информационные услуги"</t>
  </si>
  <si>
    <t>150</t>
  </si>
  <si>
    <t>43</t>
  </si>
  <si>
    <t>275,361</t>
  </si>
  <si>
    <t>ноябрь
по факту</t>
  </si>
  <si>
    <t>Поставка аккумуляторных батарей для автотранспортных средств АО "ЛГЭК".</t>
  </si>
  <si>
    <t>2000</t>
  </si>
  <si>
    <t>10 390,00</t>
  </si>
  <si>
    <t>43.39</t>
  </si>
  <si>
    <t>Выполнение работ по замене оконных блоков на объектах:
1. склад обменных агрегатов базы Поперечный проезд, д.7, инв. №100005
2. мастерские (литер. К) (недострой) базы Поперечный проезд, 7.</t>
  </si>
  <si>
    <t>январь 2021 - декабрь 2021
по факту
(0 в 20г.,
3 500,00 в 21г.)</t>
  </si>
  <si>
    <t>Выполнение работ по переносу необходимого функционала, данных из действующей подсистемы учета внеоборотных активов входящей в информационной системы автоматизации финансово-хозяйственной деятельности и разработанной на базе конфигурации 1С "УСО" редакция 1.3 (1.3.120.1) в конфигурацию 1С "ERP".</t>
  </si>
  <si>
    <t>27.11.4</t>
  </si>
  <si>
    <t>Поставка силовых трансформаторов.</t>
  </si>
  <si>
    <t>1 899,836</t>
  </si>
  <si>
    <t>27.32.1</t>
  </si>
  <si>
    <t>Поставка кабеля:
1. кабель силовой с алюминиевой токопроводящей жилой 1х500х70 мм2, напряжение 10 кВ (реконструкция РП-25)
2. кабель силовой с алюминиевой токопроводящей жилой 1х500х70 мм2, напряжение 10 кВ (реконструкция РП-8).</t>
  </si>
  <si>
    <t>26.51.63</t>
  </si>
  <si>
    <t>Поставка счетчика "Милур".</t>
  </si>
  <si>
    <t>22.21.29.110</t>
  </si>
  <si>
    <t>Поставка труб "Протекторфлекс".</t>
  </si>
  <si>
    <t>156</t>
  </si>
  <si>
    <t>1 468,19101</t>
  </si>
  <si>
    <t>предоплата 100%</t>
  </si>
  <si>
    <t>Поставка кабельной продукции.</t>
  </si>
  <si>
    <t>декабрь 2020</t>
  </si>
  <si>
    <t>23.51
22.23
16.21.1
23.64
20.30.2
23.20
23.99
 25.94.1</t>
  </si>
  <si>
    <t>23.51.1 22.23.15
16.21.1
23.64.10.110
20.30.21.130
23.20.11
23.99.12.110
25.94.1</t>
  </si>
  <si>
    <t>Поставка строительных и отделочных материалов.</t>
  </si>
  <si>
    <t>2.3.2.2.3. "Хозспособ КВС"
2.3.2.2.2. "Хозспособ КТС"
2.3.2.3. "РЦ УР"
2.3.2.2.1. "Хозспособ КЭС"</t>
  </si>
  <si>
    <t>М3, М2, РУЛ, ШТ,
КГ, ЛИТР, М/ПОГ,
ЛИСТ, УПАК</t>
  </si>
  <si>
    <t>9 000,00</t>
  </si>
  <si>
    <t>январь 2021 - декабрь 2021
по факту
(0 в 20г.,
9 000,00 в 21г.)</t>
  </si>
  <si>
    <t>Выполнение исходно-разрешительной (при необходимости), рабочей документации и строительно-монтажных работ по объекту: "Водоотведение объекта "Административное здание с магазином по ул. Студеновская, 91, 93"
- Строительство канализационной сети от точки подключения в существующий самотечный коллектор Ду=200 мм по ул. Студеновская до границы земельного участка объекта "Административное здание с магазином по ул. Студеновская, 91, 93".</t>
  </si>
  <si>
    <t>656,196</t>
  </si>
  <si>
    <t>по факту, в течение 15 рабочих дней
(65,6196 в 20г.,
590,5764 в 21г.)</t>
  </si>
  <si>
    <t>30 июня 2021</t>
  </si>
  <si>
    <t>Выполнение исходно-разрешительной (при необходимости), рабочей документации по объекту:
1. "Реконструкция строительной части Распределительного пункта -11, пл. здания 80,0 кв. м., ул. 9 Мая в г. Липецке (инв. № 100861)"
2. "Реконструкция строительной части распределительного пункта -15 пл. 36,4 кв. м., г. Липецк по пр. Мира, у д. 4А в г. Липецке (инв. № 100650)".</t>
  </si>
  <si>
    <t>05 декабря 2020</t>
  </si>
  <si>
    <t>Выполнение строительно-монтажных работ по объекту: "Реконструкция ЦНС с заменой насосного оборудования ул. Вермишева, 16б, инв. № 100225".</t>
  </si>
  <si>
    <t>10 ноября</t>
  </si>
  <si>
    <t>Выполнение строительно-монтажных и пусконаладочных работ с оказанием услуг по монтажу/демонтажу страховочных пакетов по объектам:
1. Строительство КЛ-6 кВ от линейной ячейки № 43 КРУ-6 кВ ПС 110/10/6 кВ ГПП-1 (Св. Сокол) до вновь смонтированной ячейки в РП-25 на 1 с.ш. и от линейной ячейки № 14 КРУ-6 кВ ПС 110/10/6 кВ ГПП-1 (Св. Сокол) до вновь смонтированной ячейки в РП-25 на 2 с.ш;
2. Строительство КЛ-6 кВ от линейной ячейки № 12 КРУ-6 кВ ПС 110/10/6 кВ ГПП-1 (Св. Сокол) до вновь смонтированной ячейки в РП-8 на 1 с.ш. и от линейной ячейки № 32 КРУ-6 кВ ПС 110/10/6 кВ ГПП-1 (Св. Сокол) до вновь смонтированной ячейки в РП-8 на 2 с.ш;
3. Электроснабжение жилого дома со встроенными магазинами по адресу: г. Липецк, ул. Пожарского, д. 1 б:
- Реконструкция КЛ-6 кВ "П/ст N2 "СВ. СОКОЛ"-ТП 5Г" (инв. № 340497).</t>
  </si>
  <si>
    <t>30 декабря</t>
  </si>
  <si>
    <t>45.2</t>
  </si>
  <si>
    <t>январь 2021 - декабрь 2021
по факту
(0 в 20г.,
2 400,00 в 21г.)</t>
  </si>
  <si>
    <t>Ремонт транспортных средств:
Лот № 9 Ремонт транспортных средств марки серий ЕК, ЭО, МТЗ, ЛТЗ, Беларус и сопутствующего агрегатного оборудования.</t>
  </si>
  <si>
    <t>27.32.14</t>
  </si>
  <si>
    <t>Поставка кабеля:
1. Кабель силовой 10кВ одножильный с алюминиевой жилой с изоляцией из сшитого полиэтилена, в полиэтиленовой оболочке, медный экран с продольной герметизацией, наружная оболочка из полиэтилена, сечением жилы и экрана 1х400/50 (яч. 9 до ТП-616);
2. Кабель силовой 10кВ одножильный с алюминиевой жилой с изоляцией из сшитого полиэтилена, в полиэтиленовой оболочке, медный экран с продольной герметизацией, наружная оболочка из полиэтилена, сечением жилы и экрана 1х400/50 (яч. 18 до ТП-616).</t>
  </si>
  <si>
    <t>Поставка ячеек КСО:
1. Ячейка КСО-298 РП-25 в комплекте со счетчиком электрической энергии трехфазным "Меркурий 230ART-00" (согласно опросному листу и закупочной документации);
2. Ячейка КСО-298 РП-8 в комплекте со счетчиком электрической энергии трехфазным "Меркурий 230ART-00" (согласно опросному листу и закупочной документации).</t>
  </si>
  <si>
    <t>29.10</t>
  </si>
  <si>
    <t>Приобретение экскаватора-погрузчика.</t>
  </si>
  <si>
    <t>Приобретение бурильно-крановой машины ГАЗ Sadko Next с КМУ TAURUS 035А с буровым оборудованием, колесная формула 4х4.</t>
  </si>
  <si>
    <t>80.1</t>
  </si>
  <si>
    <t>Оказание услуг по круглосуточной военизированной охране объектов АО "ЛГЭК" на 2021 год.</t>
  </si>
  <si>
    <t>2.6.20. "Услуги ведомственной охраны"</t>
  </si>
  <si>
    <t>январь 2021 - декабрь 2021
по факту
(0 в 20г.,
9 000 в 21г.)</t>
  </si>
  <si>
    <t>23.52</t>
  </si>
  <si>
    <t>23.52.10.110</t>
  </si>
  <si>
    <t>481,58</t>
  </si>
  <si>
    <t>январь 2021 - декабрь 2021
по факту
(0 в 20г.,
481,58 в 21г.)</t>
  </si>
  <si>
    <t>29.10.</t>
  </si>
  <si>
    <t>29.10.59.270</t>
  </si>
  <si>
    <t>Приобретение автогидроподъемника MARS/18.</t>
  </si>
  <si>
    <t>Приобретение автогидроподъемника телескопического типа.</t>
  </si>
  <si>
    <t>Выполнение строительно-монтажных работ по объекту: "Водовод от выходной камеры дюкера до водопроводных сетей в районе с. Сселки объекта "Водоснабжение жилого района малоэтажной застройки в районе с. Желтые Пески в г. Липецке":
- "Строительство участка водопровода Д = 400 мм от магистрального водопровода Ду=300, проложенного в пойме р. Воронеж от дюкерного перехода в направлении с. Сселки (проектирование и строительство выполняет АО "ЛГЭК"), до точки подключения на водопроводе Ду=400 мм (проектирование и строительство осуществляет МКУ "Управление строительства города Липецка")".</t>
  </si>
  <si>
    <t>Выполнение строительно-монтажных работ по объектам:
1. "Водоснабжение объекта "Административное здание с магазином на территории общественно-торгового центра 7-го жилого района" (строительство водопроводной сети от точки врезки в существующий водопровод Ду=300 мм по ул. Шерстобитова до границы земельного участка объекта: "Административное здание с магазином на территории общественно-торгового центра 7-го жилого района"
2. "Водоотведение объекта "Административное здание с магазином на территории общественно-торгового центра 7-го жилого района" (строительство канализационной сети от точки подключения в существующий самотечный коллектор Ду=300 мм по ул. Стаханова до границы земельного участка объекта "Административное здание с магазином на территории общественно-торгового центра 7-го жилого района".</t>
  </si>
  <si>
    <t>20 декабря 2020</t>
  </si>
  <si>
    <t>Поставка пунктов коммерческого учета (ПКУ).</t>
  </si>
  <si>
    <t>октябрь - декабрь
предоплата 50% доплата 50% по факту поставки, в течение 15 рабочих дней</t>
  </si>
  <si>
    <t>27.12.10</t>
  </si>
  <si>
    <t>Поставка вакуумных реклоузеров.</t>
  </si>
  <si>
    <t>декабрь
предоплата 30% доплата 70% по факту поставки</t>
  </si>
  <si>
    <t>20.11.11</t>
  </si>
  <si>
    <t>по фактической
 потребности</t>
  </si>
  <si>
    <t>предоплата 50%
по факту 50%</t>
  </si>
  <si>
    <t>Выполнение работ по ремонту асфальтобетонного покрытия придомовой внутриквартальной территории после ремонта объектов АО "ЛГЭК".</t>
  </si>
  <si>
    <t>Выполнение работ по ремонту теплотрассы по ул. Пожарского, инв.№331867.</t>
  </si>
  <si>
    <t>Поставка ремкомплекта 2FK202 для насоса Wilo.</t>
  </si>
  <si>
    <t>130,21992</t>
  </si>
  <si>
    <t>Поставка устройства плавного пуска.</t>
  </si>
  <si>
    <t>1,51 EUR</t>
  </si>
  <si>
    <t>Реконструкция установки химически очищенной воды (411074) в части замены (монтажа) осветлителя № 2 (инв. № 14101009А) на котельной "Свободный Сокол" (Архитектурно-строительные решения. Отопление. Технологические коммуникации).</t>
  </si>
  <si>
    <t>20 ноября</t>
  </si>
  <si>
    <t>Выполнение ИРД (при необходимости), РД, СМР и ПНР по электроснабжению объектов в г. Липецк:
1. "Гаража в ГПК № 6 "Липчанин", гар.1, ряд 6" (достр. ВЛ; монт. ПУ).
2. "Сад.д. в СНП "Мечта", уч.599" (стр-во новой СТП 10/0,4; достр. ВЛ; монт. УУ в РУ-0,4; стр-во ВЛ; монт. ПУ).
3. "Сад.д. в СНТ "Дачный-1", сад.уч.146" (достр. ВЛ; монт. ПУ).
4. "Сад.д. в СПО "Металлург-1", II кв., уч.398" (достр. ВЛ; монт. ПУ).
5. "Сад.д. в СНП "Мечта", уч.99" (достр. ВЛ; монт. ПУ).
6. "Строящ. индивид.жил.д. на зем.уч. кад.№48:02:0990101:5337" (достр. ВЛ; монт. ПУ).
7. "Сад.д. в СТ при в/ч 11700 "Дачный-1", уч.318" (достр. ВЛ; монт. ПУ).
8. "Сад.д. в ОС "Горняк-1", уч.519" (достр. ВЛ; монт. ПУ).
9. "Сад.д. в СНП "Мечта", уч.439" (достр. ВЛ; монт. ПУ).
10. "Сад.д. в СПО "Металлург-1", III квартал, зем.уч.275" (достр. ВЛ; монт. ПУ).
11. "Сад.д. в СНТ "Венера", лин.24, уч.32" (достр. ВЛ; монт. ПУ).
12. "АМС по ул.Катукова, зем.уч.кад.№48:20:0043601:35" (монт. оборуд. в РУ; стр-во ВЛ; модернизация УУ).
13. "Сад.д. в СНТ "Тепличное", лин.31, уч.1395" (достр. ВЛ; монт. ПУ).
14. "Магаз. непрод. тов. по ул.9 Мая, вл.22а" (стр-во КЛ).
15. "Магаз. непрод. тов. по ул.9 Мая, вл.22а" (реконстр-я оборуд. РУ; монт. ПУ).
16. "Нежил. помещ. на ул.Энергостроителей, д.17, пом.2" (стр-во КЛ).
17. "Нежил. помещ. на ул.Энергостроителей, д.17, пом.2" (реконстр-я оборуд. в РУ; монт. ПУ).
18. "Здания ТП по ул.Подгоренская, сооруж. 4а" (монт. ПУ).
19. "Здания ТП по ул.Подгоренская, сооруж. 4а" (стр-во ЛЭП).
20. "Эл. двиг. насосной в СНП "Спутник", ул.Юношеская, 2 массив" (стр-во ЛЭП).</t>
  </si>
  <si>
    <t>25
25</t>
  </si>
  <si>
    <t>по факту, в течение 15 рабочих дней
(8 585,89121 в 20г.,
1 978,55621в 21г.)</t>
  </si>
  <si>
    <t>ноябрь 2020 - 
28 февраля 2021</t>
  </si>
  <si>
    <t>21. "Эл. двиг. насосной в СНП "Спутник", ул.Юношеская, 2 массив" (монт. ПУ).
22. "Адм. здания по ул.Мусоргского, д.3" (стр-во КЛ; монт. ПУ).
23. "Адм. здания по ул.Мусоргского, д.3" (монт. тр-ра ТП взамен сущ-го; монт. оборуд. в РУ-6; монт. оборуд. в РУ-0,4).
24. "Здания магаз. в 15-й мкр., д.23, корп.а" (монт. оборуд. в РУ; монт. УУ во ВРУ).
25. "Здания магаз. в 15-й мкр., д.23, корп.а" (стр-во КЛ).</t>
  </si>
  <si>
    <t>Выполнение исходно-разрешительной, рабочей документации по объектам:
1. "Электроснабжение многоэтажного многоквартирного жилого здания с подземной автостоянкой и объектами соцкультбыта по адресу: г. Липецк, ул. Мусоргского, д. 3а" (строительство новой ТП по ул. Мусоргского; монтаж трансформатора №1 в новой ТП; монтаж трансформатора №2 в новой ТП; монтаж оборудования в РУ-6 кВ новой ТП; монтаж оборудования в РУ-0,4 кВ новой ТП; монтаж узла учета в РУ-0,4 кВ новой ТП; монтаж пожарно-охранной сигнализации в новой ТП; строительство КЛ-6 кВ от врезки в КЛ 6 кВ "ТП-803 - ТП-1120" до новой ТП; строительство КЛ-0,4 кВ от новой ТП до многоэтажного многоквартирного жилого здания с подземной автостоянкой и объектами соцкультбыта по ул. Мусоргского, д. 3а).
2. "Электроснабжение фитнес центра по адресу: г. Липецк, 34 микрорайон, земельный участок кад.№ 48:20:0043601:254" (строительство новой ТП в 34 микрорайоне; монтаж трансформатора №1 в новой ТП; монтаж трансформатора №2 в новой ТП; монтаж оборудования в РУ-10 кВ новой ТП; монтаж оборудования в РУ-0,4 кВ новой ТП; монтаж узла учета в РУ-0,4 кВ новой ТП; монтаж пожарно-охранной сигнализации в новой ТП; строительство КЛ-10 кВ от РП-50 до новой ТП; строительство КЛ-10 кВ от новой ТП до места врезки в КЛ-10 кВ, смонтированную по п. 1.1.5.1.33ПМ/17).</t>
  </si>
  <si>
    <t>20 декабря</t>
  </si>
  <si>
    <t xml:space="preserve">Выполнение исходно-разрешительной документации (при необходимости), разработка (корректировка) рабочей документации, выполнение строительно-монтажных и пусконаладочных работ по объектам:
1. "Электроснабжение застройки 28 микрорайона в г. Липецке. Торговые ряды (стр. № 40) с помещениями выставочного зала (стр. № 28), кафе (стр. № 39), общественной уборной (стр. № 41) по адресу: г. Липецк, 28-й микрорайон" (монтаж узла учета в РУ-0,4 кВ ТП-889; реконструкция оборудования в РУ-0,4 кВ ТП-889 инв. № 432313).
2. "Электроснабжение склада по адресу: г. Липецк, пос. 10 Шахта (земельный участок кад.№ 48:20:0210601:15)" (строительство КТП в пос. 10 Шахта; монтаж трансформатора в новой КТП; монтаж узла учета в новой КТП; монтаж ОПС в новой КТП; строительство ВЛ-6 кВ от опоры "ВЛ-6 кВ "ПС №2 - КПП - 399" до новой КТП; строительство ВЛ-0,4 кВ от новой КТП до склада в пос. 10 шахта земельный участок кад.№ 48:20:0210601:15).
3. "Электроснабжение спортивного зала по адресу: г. Липецк, ул. Ударников, 13 б" (строительство КЛ-0,4 кВ от ТП-642 до спортивного зала, д. 13 "Б" по ул. Ударников).
</t>
  </si>
  <si>
    <t>3 847,03</t>
  </si>
  <si>
    <t>ноябрь - 
30 декабря</t>
  </si>
  <si>
    <t>Выполнение корректировки рабочей документации, строительно-монтажных и пусконаладочных работ по объекту: "Монтаж электрооборудования ВРУ-0,4 кВ с АВР на ВНС №4".</t>
  </si>
  <si>
    <t>Поставка комплектной трансформаторной подстанции 2КТП-П-КК 250/10/0,4.</t>
  </si>
  <si>
    <t>Выполнение исходно-разрешительной документации (при необходимости), рабочей документации, строительно-монтажных работ по объектам:
1. "Водоснабжение объекта "Реконструкция здания магазина и кафе по ул. Октябрьская в г. Липецке под многоэтажный многоквартирный жилой дом с магазином и кафе" (строительство водопроводной сети от точки подключения в существующий водопровод Ду=150 мм по ул. Октябрьская до стены многоэтажного многоквартирного жилого дома с магазином и кафе по ул. Октябрьская).
2. "Водоснабжение объекта "Здание автосервисного центра по ул. Московская" (строительство водопроводной сети от точки врезки в существующий водопровод Ду=100 мм по Универсальному проезду до границы земельного участка объекта: "Здание автосервисного центра по ул. Московская").
3. "Водоотведение объекта "Реконструкция здания магазина и кафе по ул. Октябрьская в г. Липецке под многоэтажный многоквартирный жилой дом с магазином и кафе" (строительство канализационной сети от точки подключения в существующий самотечный коллектор Ду=800 мм по ул. Октябрьская до канализационных выпусков многоэтажного многоквартирного жилого дома с магазином и кафе по ул. Октябрьская).
4. "Водоотведение объекта "Автосервис по ул. Краснозаводская, 2Г" (строительство канализационной сети от точки подключения в существующий самотечный коллектор Ду=400 мм до границы земельного участка объекта: "Автосервис по ул. Краснозаводская, 2Г").
5. "Водоснабжение объекта "Нежилое помещение по ул. Баумана, 307 Е" (строительство водопроводной сети от точки подключения в существующий водопровод Ду=100 мм, проложенный в районе домов № 327 и № 317а по ул. Баумана до границы земельного участка объекта: "Нежилое помещение по ул. Баумана, 307 Е").</t>
  </si>
  <si>
    <t>2 238,828</t>
  </si>
  <si>
    <t>по факту, в течение 15 рабочих дней
(227,3652 в 20г.,
2 011,4628 в 21г.)</t>
  </si>
  <si>
    <t>38.21.22</t>
  </si>
  <si>
    <t>Оказание услуг по размещению (захоронению) отходов производства IV-V класса опасности.</t>
  </si>
  <si>
    <t>Оказание услуг вакцинации.</t>
  </si>
  <si>
    <t>Закупка дезинфицирующих средств.</t>
  </si>
  <si>
    <t>500 000
45 000
5 000
800 000</t>
  </si>
  <si>
    <t>в соответствии с договором и утвержденным бюджетом
(0 в 20г.,
65 806 в 21г.)</t>
  </si>
  <si>
    <t>ноябрь 2020</t>
  </si>
  <si>
    <t>28.30.8</t>
  </si>
  <si>
    <t>28.30.86.130</t>
  </si>
  <si>
    <t>Приобретение машины древесно-рубильной МДР-0,8 (измельчитель веток) на базе МТЗ-82,1 с фронтальным (передним погрузчиком).</t>
  </si>
  <si>
    <t xml:space="preserve">предоплата 100% </t>
  </si>
  <si>
    <t>Приобретение передвижной автомобильной электролаборатории на базе Газон.</t>
  </si>
  <si>
    <t>Приобретение подъемника автомобильного гидравлического с рабочей платформой ВИПО18-01 на базе ГАЗ-С42А43.</t>
  </si>
  <si>
    <t>Выполнение строительно-монтажных работ по объекту: "Электроснабжение объекта "Детский сад (стр. № 66) малоэтажного жилищного строительства в районе пересечения Лебедянского шоссе и автодороги Орел - Тамбов в г. Липецк" (строительство (достройка) КЛ-6 кВ от ТП-396 до ПКУ на опоре в СНТ "Березка" ОПХ "Липецкое" Липецкого района" инв.№3130475).</t>
  </si>
  <si>
    <t>28.92.26</t>
  </si>
  <si>
    <t>28.92.26.110</t>
  </si>
  <si>
    <t>Поставка экскаваторов Komatsu с телескопической стрелой и с гидромолотом.</t>
  </si>
  <si>
    <t>Продление подписки на программное обеспечение AutoCAD LT.</t>
  </si>
  <si>
    <t>Поставка экскаватора Komatsu с телескопической стрелой, с гидромолотом и бурильной установкой.</t>
  </si>
  <si>
    <t>Проведение полного технического освидетельствования грузоподъемных механизмов на КНС.</t>
  </si>
  <si>
    <t xml:space="preserve"> 2.6.22. "Лицензирование и экспертизы" </t>
  </si>
  <si>
    <t>Поставка автомастерской на базе ГАЗ-А22R32-70.</t>
  </si>
  <si>
    <t>21 330,00</t>
  </si>
  <si>
    <t>Поставка передвижной автомобильной электролаборатории на базе Газон NEXT с переносной СНЧ установкой HVA-60.</t>
  </si>
  <si>
    <t>Поставка автомастерской на базе ГАЗ-330232-750.</t>
  </si>
  <si>
    <t xml:space="preserve"> 43.21</t>
  </si>
  <si>
    <t xml:space="preserve"> 43.21.10</t>
  </si>
  <si>
    <t>Выполнение рабочей документации, строительно-монтажных и пусконаладочных работ по объекту: "Монтаж системы видеонаблюдения по объекту: "Комплекс электроснабжения г. Липецк, ул. Кузнечная, 1"".</t>
  </si>
  <si>
    <t>27.12.22</t>
  </si>
  <si>
    <t>Поставка выключателя автоматического.</t>
  </si>
  <si>
    <t>2.3.2.2.3. "Материалы на ремонт ОС (Хозспособ КВС)"</t>
  </si>
  <si>
    <t>Выполнение исходно-разрешительной документации, рабочей документации, строительно-монтажных работ по объекту: "Водоотведение объекта "Теплица по ул. Юношеская, строение 46а" (строительство канализационной сети от точки подключения в существующий самотечный коллектор Ду=200 мм по ул. Юношеская до границы земельного участка объекта: "Теплица по ул. Юношеская, строение 46а").</t>
  </si>
  <si>
    <t>по факту, в течение 15 рабочих дней
(26,9 в 20г.,
309,4 в 21г.)</t>
  </si>
  <si>
    <t>30 марта 2021</t>
  </si>
  <si>
    <t>Оказание услуг по заключительной дезинфекции помещений АО "ЛГЭК".</t>
  </si>
  <si>
    <t>по факту
(400 в 20г.,
600 в 21г.)</t>
  </si>
  <si>
    <t>октябрь 2020 - декабрь 2021</t>
  </si>
  <si>
    <t>ежемесячно
(0 в 20г.,
162,4644 в 21г.)</t>
  </si>
  <si>
    <t>Договор страхования "АВТО-лизинг" (Автокаско) автокрана KC-55713-1В.</t>
  </si>
  <si>
    <t>327,6</t>
  </si>
  <si>
    <t>предварительная оплата раз в год:
сентябрь 2020 - сентябрь 2022
(109,2 в 20г.,
109,2 в 21 г.,
109,2 в 22 г.)</t>
  </si>
  <si>
    <t>Консалтинговые услуги для лаборатории контроля качества вод АО "ЛГЭК".</t>
  </si>
  <si>
    <t>Проведение государственной экспертизы проектной документации и результатов инженерных изысканий объекта кап. строительства: "Канализация ул. Доватора, ул. Папина, ул. Мичурина, пер. Дубинина, ул. Нагорная, террит. Военного городка, ул. Терешковой (инв. №320375) в составе объекта: "Реконструкция проспекта Победы с благоустройством прилегающей территории от пл. Победы до монумента "Танк" в г. Липецке"".</t>
  </si>
  <si>
    <t>Выполнение работ по обрезке, врезке, отключению, повторному пуску ШРП №302, ШРП №276, котельных ООО "Тост", ООО "Металл Трейд", радиографическому контролю сварных стыков, техническому надзору по объекту: "Реконструкция газопровода на котельной "Центролит" (инв. № 330016)" (реконструкция газопровода среднего давления на котельной "Центролит" инв. № 330016).</t>
  </si>
  <si>
    <t>Выполнение работ по обрезке, врезке, отключению, повторному пуску ШРП №302, ШРП №276, котельных ООО "Тост", ООО "Металл Трейд", радиографическому контролю сварных стыков, техническому надзору по объекту: "Реконструкция газопровода на котельной "Центролит" (инв. № 330016)" (реконструкция газопровода высокого давления на котельной "Центролит" инв. № 330016).</t>
  </si>
  <si>
    <t>Расширение ПК "Энергосфера".</t>
  </si>
  <si>
    <t>2.16.2. "Инвестиции на связи и оргтехнику"
п.1.1.5.3.5.1/20 ИП - создание АСКУЭ (закупка ПО верхнего уровня)</t>
  </si>
  <si>
    <t>Оказание услуг по информационному обслуживанию программного комплекса ЭСНТИ "Техэксперт".</t>
  </si>
  <si>
    <t>ежемесячно, по факту
(34,13 в 20г.,
375,43 в 21г.)</t>
  </si>
  <si>
    <t>ноябрь 2021</t>
  </si>
  <si>
    <t>декабрь 2020 - декабрь 2021</t>
  </si>
  <si>
    <t>Поставка блочной комплектной трансформаторной подстанции с двумя силовыми трансформаторами мощностью 400 кВА 2КТП-400/10/0,4.</t>
  </si>
  <si>
    <t>Поставка КТП в составе: одного трехфазного силового трансформатора ТМГ-250/6/0,4; трех камер КСО-393; трех панелей ЩО-70; шести трансформаторов тока ТШП-0,66 400/5 А кл.т.0,5</t>
  </si>
  <si>
    <t>Покупка программного обеспечения "Олимпокс".</t>
  </si>
  <si>
    <t xml:space="preserve">2.6.4. "Информационные услуги" </t>
  </si>
  <si>
    <t>161,08</t>
  </si>
  <si>
    <t>Овердрафтный кредит с лимитом 130 млн. руб.</t>
  </si>
  <si>
    <t>ноябрь 2020 - ноябрь 2021
(203,55833 в 20г.,
2 239,14167 в 21г.)</t>
  </si>
  <si>
    <t>ноябрь 2020 - ноябрь 2021</t>
  </si>
  <si>
    <t>Техническое обслуживание ТС марки Камаз.</t>
  </si>
  <si>
    <t>2.5.5. "Ремонт ТС"</t>
  </si>
  <si>
    <t>Транспортная служба КВС, КЭС</t>
  </si>
  <si>
    <t>ноябрь 2020 - ноябрь 2021
(50 в 20г.,
450 в 21г.)</t>
  </si>
  <si>
    <t>ноябрь 2020 - декабрь 2021</t>
  </si>
  <si>
    <t>Выполнение строительно-монтажных и пусконаладочных работ по монтажу приборов учета для объектов технологического присоединения к сетям электроснабжения АО "ЛГЭК".</t>
  </si>
  <si>
    <t>15 000,00</t>
  </si>
  <si>
    <t>декабрь 2020 - декабрь 2021
по факту, в течение 15 рабочих дней
(1 150,00 в 20г.,
13 850,00 в 21г.)</t>
  </si>
  <si>
    <t>Поставка компьютерного и серверного оборудования.</t>
  </si>
  <si>
    <t>191</t>
  </si>
  <si>
    <t>Выполнение исходно-разрешительной (при необходимости), рабочей документации и строительно-монтажных работ по объекту: "Водоотведение объекта "Административное здание с магазином по ул. Студеновская, 91, 93" (строительство канализационной сети от точки подключения в существующий самотечный коллектор Ду=200 мм по ул. Студеновская до границы земельного участка объекта "Административное здание с магазином по ул. Студеновская, 91, 93").</t>
  </si>
  <si>
    <t>27.90
33.20</t>
  </si>
  <si>
    <t>27.90
33.20.42</t>
  </si>
  <si>
    <t>Приобретение и монтаж ИБП для лаборатории контроля качества вод.</t>
  </si>
  <si>
    <t>КОМПЛ
УСЛ ЕД</t>
  </si>
  <si>
    <t>793,702</t>
  </si>
  <si>
    <t>Поставка счетчиков "Милур".</t>
  </si>
  <si>
    <t>2.3.2.2.1. "Материалы на ремонт (Хозспособ КЭС)"
2.3.1. "Материалы на производство"
2.14.2. "Ивестиции (материалы)"</t>
  </si>
  <si>
    <t>январь 2021 - декабрь 2021
по факту, в течение 15 рабочих дней
(0 в 20г.,
10 000 в 21г.)</t>
  </si>
  <si>
    <t>Выполнение строительно-монтажных и пусконаладочных работ по объектам:
1. "Электроснабжение объекта Комплекс памятников, связанных с "Липецкими минеральными водами, начала XIX века, Здание бывшей курортной гостиницы, 2 пол. XIX века" по адресу: г. Липецк, проезд Петровский, дом № 1" (строительство новой ТП по проезду Петровский; монтаж трансформатора № 1 в новой ТП; монтаж трансформатора № 2 в новой ТП; монтаж оборудования в РУ-10 кВ новой ТП; монтаж оборудования в РУ-0,4 кВ новой ТП; монтаж узла учета в РУ-0,4 кВ новой ТП; монтаж пожарно-охранной сигнализации в новой ТП).
2. "Электроснабжение объекта Комплекс памятников, связанных с "Липецкими минеральными водами, начала XIX века, Здание бывшей курортной гостиницы, 2 пол. XIX века по адресу: г. Липецк, проезд Петровский, дом № 1" (реконструкция оборудования РУ-10 кВ в ТП-853).</t>
  </si>
  <si>
    <t>15 декабря 2020</t>
  </si>
  <si>
    <t>январь 2021 - декабрь 2021
по факту
(0 в 20г.,
2 160 в 21г.)</t>
  </si>
  <si>
    <t>Оказание транспортных услуг:
Лот 1. Организация перевозок легковым автомобильным транспортом.</t>
  </si>
  <si>
    <t>январь 2021 - декабрь 2021
по факту
(0 в 20г.,
10 374 в 21г.)</t>
  </si>
  <si>
    <t>Оказание транспортных услуг:
Лот 2. Оказание услуг грузопассажирским транспортом.</t>
  </si>
  <si>
    <t>январь 2021 - декабрь 2021
по факту
(0 в 20г.,
14 284,8 в 21г.)</t>
  </si>
  <si>
    <t>Оказание транспортных услуг:
Лот 3. Оказание транспортных услуг специализированным транспортом (кран-манипулятор).</t>
  </si>
  <si>
    <t>январь 2021 - декабрь 2021
по факту
(0 в 20г.,
9 677,952 в 21г.)</t>
  </si>
  <si>
    <t>Оказание транспортных услуг:
Лот 4. Оказание транспортных услуг специализированным транспортом (автокран).</t>
  </si>
  <si>
    <t>январь 2021 - декабрь 2021
по факту
(0 в 20г.,
3 987,84 в 21г.)</t>
  </si>
  <si>
    <t>Оказание транспортных услуг:
Лот 5. Оказание транспортных услуг специализированным транспортом (самосвальным типом, грузоподъемностью 5т, 8-10 т, 20 т).</t>
  </si>
  <si>
    <t>январь 2021 - декабрь 2021
по факту
(0 в 20г.,
22 498,56 в 21г.)</t>
  </si>
  <si>
    <t>Оказание транспортных услуг:
Лот 6. Оказание транспортных услуг транспортным средством, с установленным на нем оборудованием для работы на сетях централизованной системы питьевого и горячего водоснабжения (вакуумная машина с объемом цистерны не менее 5 м3).</t>
  </si>
  <si>
    <t>январь 2021 - декабрь 2021
по факту
(0 в 20г.,
3 571,2 в 21г.)</t>
  </si>
  <si>
    <t>Оказание транспортных услуг:
Лот 7. Оказание транспортных услуг транспортным средством, с установленным на нем оборудованием для работы на сетях централизованного водоотведения (вакуумная машина с объемом цистерны 10 м3).</t>
  </si>
  <si>
    <t>январь 2021 - декабрь 2021
по факту
(0 в 20г.,
2 928,384 в 21г.)</t>
  </si>
  <si>
    <t>Оказание транспортных услуг:
Лот 8. Оказание транспортных услуг (экскаватор-погрузчик колесный).</t>
  </si>
  <si>
    <t>12 380,16</t>
  </si>
  <si>
    <t>январь 2021 - декабрь 2021
по факту
(0 в 20г.,
12 380,16 в 21г.)</t>
  </si>
  <si>
    <t>Оказание услуг грузопассажирским транспортом.</t>
  </si>
  <si>
    <t>КВС
КТС
КЭС
Управление</t>
  </si>
  <si>
    <t>январь 2021 - декабрь 2021
по факту
(400 в 20г.,
100 в 21г.)</t>
  </si>
  <si>
    <t>ноябрь 2020 - январь 2021</t>
  </si>
  <si>
    <t>Закупка услуги лизинга экскаваторов-погрузчиков ELAZ-BL 880.</t>
  </si>
  <si>
    <t>декабрь 2020 - декабрь 2023
по факту
(3 117 в 20г.,
2 788,4557 в 21г.,
2 788,4557 в 22г.,
2 790,45572 в 23г.)</t>
  </si>
  <si>
    <t>декабрь 2020 - ноябрь 2023</t>
  </si>
  <si>
    <t>61.10.3
63.11.9
61.20.1</t>
  </si>
  <si>
    <t>61.10.43
63.11.19
61.20.12</t>
  </si>
  <si>
    <t>Предоставление доступа к сети интернет и телефонной связи (сервис *175).</t>
  </si>
  <si>
    <t>УСЛ ЕД
НОМ
МЕС</t>
  </si>
  <si>
    <t>9
1
36</t>
  </si>
  <si>
    <t>январь 2021 - декабрь 2023
по факту
(0 в 20г.,
900 в 21г.,
900 в 22г.,
900 в 23г.)</t>
  </si>
  <si>
    <t>январь 2021 - декабрь 2023</t>
  </si>
  <si>
    <t>Страхование "АВТО-лизинг" (Автокаско) экскаваторов-погрузчиков ELAZ-BL 880.</t>
  </si>
  <si>
    <t>предварительная оплата раз в год:
сентябрь 2020 - сентябрь 2022
(80 в 20г.,
80 в 21 г.,
80 в 22 г.)</t>
  </si>
  <si>
    <t>декабрь 2020 - декабрь 2023</t>
  </si>
  <si>
    <t>Выполнение документации по планировке территории (проекта планировки и проекта межевания) по объектам:
1. "Строительство КЛ-6 кВ от линейной ячейки № 43 КРУ-6 кВ ПС 110/10/6 кВ ГПП-1 (Св. Сокол) до вновь смонтированной ячейки в РП-25 на 1 с.ш. и от линейной ячейки № 14 КРУ-6 кВ ПС 110/10/6 кВ ГПП-1 (Св. Сокол) до вновь смонтированной ячейки в РП-25 на 2 с.ш.".
2. "Строительство КЛ-6 кВ от линейной ячейки № 12 КРУ-6 кВ ПС 110/10/6 кВ ГПП-1 (Св. Сокол) до вновь смонтированной ячейки в РП-8 на 1 с.ш. и от линейной ячейки № 32 КРУ-6 кВ ПС 110/10/6 кВ ГПП-1 (Св. Сокол) до вновь смонтированной ячейки в РП-8 на 2 с.ш.".
3. "Строительство ВЛ-10 кВ и КЛ-10 кВ сети электроснабжения от ПС "Правобережная" яч. 9 до ТП-616".
4. "Строительство ВЛ-10 кВ и КЛ-10 кВ сети электроснабжения от ПС "Правобережная" яч. 18 до ТП-616".</t>
  </si>
  <si>
    <t>1 160,00</t>
  </si>
  <si>
    <t>Выполнение работ по ремонту асфальтобетонного покрытия городских дорог после ремонта объектов АО "ЛГЭК".</t>
  </si>
  <si>
    <t>декабрь 2020 - январь 2021
по факту
(300 в 20г.,
300 в 21г.)</t>
  </si>
  <si>
    <t>декабрь 2020 - январь 2021</t>
  </si>
  <si>
    <t>Поставка соли технической и пищевой.</t>
  </si>
  <si>
    <t>январь 2021 - декабрь 2021
по факту
(0 в 20г.,
2 393,38 в 21г.)</t>
  </si>
  <si>
    <t>Поставка счетчиков электрической энергии и преобразователей интерфейсов "Милур".</t>
  </si>
  <si>
    <t>2.14.2. "Ивестиции (материалы)"</t>
  </si>
  <si>
    <t>374</t>
  </si>
  <si>
    <t>декабрь 2020 - март 2021
30% предоплата, 70% по факту поставки
(1 403,35224 в 20г.,
3 274,48856 в 21 г.)</t>
  </si>
  <si>
    <t>март 2021</t>
  </si>
  <si>
    <t>Выполнение строительно-монтажных и пусконаладочных работ по объекту: "Электроснабжение строящегося садового домика по почтовому адресу ориентира: г. Липецк, ул. СНТ "Горняк", участок №50" (монтаж трансформатора №1 в ТП-642 взамен существующего (инв.№400694); монтаж оборудования в РУ-0,4 кВ ТП-642; строительство ЛЭП-0,4 кВ от ТП-642 в СНТ "Горняк" до участка №50).</t>
  </si>
  <si>
    <t>по факту, в течение 15 рабочих дней
(1 092,8712 в 20г.,
459,5868 в 21г.)</t>
  </si>
  <si>
    <t>декабрь 2020 - 30 января 2021</t>
  </si>
  <si>
    <t>Поставка мачтовой трансформаторной подстанции МТП-160-10/0,4-УХЛ1.</t>
  </si>
  <si>
    <t>510,000</t>
  </si>
  <si>
    <t>25 декабря</t>
  </si>
  <si>
    <t>Выполнение исходно-разрешительной документации (инженерно-геологические изыскания с предоставлением отчета, инженерно-геодезические изыскания с предоставлением отчета, разработка, согласование и утверждение проекта планировки и проекта межевания территории), рабочей документации и проектной документации (согласно постановлению Правительства РФ № 87 от 16.02.2008) по объекту: "Строительство КЛ-6 кВ от линейной ячейки № 28 КРУ-6 кВ ПС 110/10/6 кВ ГПП-1 (Св. Сокол) до ячейки в РП-3 на 1 с.ш. и от линейной ячейки № 13 КРУ-6 кВ ПС 110/10/6 ГПП-1 (Св. Сокол) до ячейки в РП-3 на 2 с.ш.".</t>
  </si>
  <si>
    <t>по факту, в течение 15 рабочих дней
(100,00 в 20г.,
1 000,00 в 21г.)</t>
  </si>
  <si>
    <t>май 2021</t>
  </si>
  <si>
    <t>Выполнение исходно-разрешительной, рабочей документации, строительно-монтажных и пусконаладочных работ по объектам:
1. "Строительство сборного водопровода от скважин до водозабора Северный Рудник";
2. "Строительство эксплуатационных скважин в пос. Северный Рудник".</t>
  </si>
  <si>
    <t>Выполнение исходно-разрешительной документации (инженерно-геологические изыскания с предоставлением отчета, инженерно-геодезические изыскания с предоставлением отчета, инженерно-экологические изыскания), рабочей и проектной документации (согласно постановлению Правительства РФ № 87 от 16.02.2008) с прохождением государственной экологической экспертизы по объекту: "Электроснабжение парка по почтовому адресу ориентира: г. Липецк, проспект имени 60-летия СССР, владение 36" (строительство КТП для парка по проспекту имени 60-летия СССР; монтаж трансформатора в новой КТП; монтаж узла учета в новой КТП; монтаж ОПС в новой КТП; строительство КЛ-10 кВ от КТП-319 до новой КТП; строительство КЛ-10 кВ от новой КТП до места врезки в КЛ-10 кВ "РП-18-ТП-882 "А").</t>
  </si>
  <si>
    <t>по факту, в течение 15 рабочих дней
(0 в 20г.,
365,00 в 21г.)</t>
  </si>
  <si>
    <t>30 апреля 2021</t>
  </si>
  <si>
    <t>январь 2021 - декабрь 2021
по факту
(0 в 20г.,
3 784,32 в 21г.)</t>
  </si>
  <si>
    <t>Предоставление доступа к сети интернет для объектов АО "ЛГЭК".</t>
  </si>
  <si>
    <t>403,02</t>
  </si>
  <si>
    <t>январь 2021 - декабрь 2023
по факту
(0 в 20г.,
134,34 в 21г.,
134,34 в 22г.,
134,34 в 23г.)</t>
  </si>
  <si>
    <t>Проведение инструментальных замеров атмосферного воздуха и уровней физического воздействия (шума) на атмосферный воздух для целей установления окончательных границ санитарно-защитных зон для 16 объектов АО "ЛГЭК".</t>
  </si>
  <si>
    <t>по факту
(0 в 20г.,
3 900 в 21г.)</t>
  </si>
  <si>
    <t>январь 2021 - ноябрь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</si>
</sst>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00"/>
    <numFmt numFmtId="165" formatCode="#,##0.0000"/>
    <numFmt numFmtId="166" formatCode="#,##0.00000"/>
    <numFmt numFmtId="167" formatCode="#,##0.00_ ;\-#,##0.00\ "/>
    <numFmt numFmtId="168" formatCode="0.000"/>
    <numFmt numFmtId="169" formatCode="0.00000"/>
    <numFmt numFmtId="170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134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1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3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49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8" xfId="0" applyNumberFormat="1" applyFont="1" applyFill="1" applyBorder="1" applyAlignment="1" applyProtection="1">
      <alignment horizontal="left" vertical="center" wrapText="1"/>
      <protection locked="0"/>
    </xf>
    <xf numFmtId="3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3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2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" fontId="7" fillId="2" borderId="5" xfId="0" applyNumberFormat="1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7" fillId="2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3" fontId="2" fillId="0" borderId="5" xfId="0" applyNumberFormat="1" applyFont="1" applyBorder="1" applyAlignment="1" applyProtection="1">
      <alignment horizontal="center" vertical="center" wrapText="1"/>
      <protection locked="0"/>
    </xf>
    <xf numFmtId="2" fontId="2" fillId="0" borderId="5" xfId="0" applyNumberFormat="1" applyFont="1" applyBorder="1" applyAlignment="1" applyProtection="1">
      <alignment horizontal="center" vertical="center" wrapText="1"/>
      <protection locked="0"/>
    </xf>
    <xf numFmtId="166" fontId="2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7" fontId="2" fillId="0" borderId="5" xfId="3" applyNumberFormat="1" applyFont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8" xfId="0" applyNumberFormat="1" applyFont="1" applyFill="1" applyBorder="1" applyAlignment="1" applyProtection="1">
      <alignment horizontal="left" vertical="center" wrapText="1"/>
      <protection locked="0"/>
    </xf>
    <xf numFmtId="165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168" fontId="2" fillId="0" borderId="5" xfId="0" applyNumberFormat="1" applyFont="1" applyBorder="1" applyAlignment="1">
      <alignment horizontal="center" vertical="center" wrapText="1"/>
    </xf>
    <xf numFmtId="169" fontId="2" fillId="0" borderId="5" xfId="0" applyNumberFormat="1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8" xfId="0" applyNumberFormat="1" applyFont="1" applyFill="1" applyBorder="1" applyAlignment="1">
      <alignment horizontal="left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70" fontId="2" fillId="0" borderId="5" xfId="0" applyNumberFormat="1" applyFont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wrapText="1"/>
    </xf>
    <xf numFmtId="49" fontId="2" fillId="0" borderId="8" xfId="0" applyNumberFormat="1" applyFont="1" applyFill="1" applyBorder="1" applyAlignment="1">
      <alignment horizontal="left" vertical="center" wrapText="1"/>
    </xf>
    <xf numFmtId="170" fontId="2" fillId="2" borderId="5" xfId="0" applyNumberFormat="1" applyFont="1" applyFill="1" applyBorder="1" applyAlignment="1">
      <alignment horizontal="center" vertical="center" wrapText="1"/>
    </xf>
    <xf numFmtId="168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5" xfId="2"/>
    <cellStyle name="Обычный_Заявки на 2009 год" xfId="4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635"/>
  <sheetViews>
    <sheetView tabSelected="1" view="pageBreakPreview" zoomScaleNormal="85" zoomScaleSheetLayoutView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4.42578125" style="10" customWidth="1"/>
    <col min="2" max="2" width="12" customWidth="1"/>
    <col min="3" max="3" width="11.7109375" customWidth="1"/>
    <col min="4" max="4" width="64.5703125" customWidth="1"/>
    <col min="5" max="5" width="24.7109375" customWidth="1"/>
    <col min="6" max="6" width="14.140625" customWidth="1"/>
    <col min="7" max="8" width="14.28515625" customWidth="1"/>
    <col min="9" max="9" width="12.7109375" customWidth="1"/>
    <col min="10" max="10" width="15.85546875" customWidth="1"/>
    <col min="11" max="11" width="13.42578125" customWidth="1"/>
    <col min="12" max="12" width="15.85546875" customWidth="1"/>
    <col min="13" max="13" width="24" customWidth="1"/>
  </cols>
  <sheetData>
    <row r="1" spans="1:13" ht="23.25" x14ac:dyDescent="0.35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76.5" x14ac:dyDescent="0.25">
      <c r="A2" s="4" t="s">
        <v>0</v>
      </c>
      <c r="B2" s="7" t="s">
        <v>1</v>
      </c>
      <c r="C2" s="8" t="s">
        <v>2</v>
      </c>
      <c r="D2" s="9" t="s">
        <v>3</v>
      </c>
      <c r="E2" s="8" t="s">
        <v>4</v>
      </c>
      <c r="F2" s="7" t="s">
        <v>5</v>
      </c>
      <c r="G2" s="7" t="s">
        <v>6</v>
      </c>
      <c r="H2" s="7" t="s">
        <v>7</v>
      </c>
      <c r="I2" s="1" t="s">
        <v>13</v>
      </c>
      <c r="J2" s="8" t="s">
        <v>8</v>
      </c>
      <c r="K2" s="8" t="s">
        <v>9</v>
      </c>
      <c r="L2" s="8" t="s">
        <v>10</v>
      </c>
      <c r="M2" s="7" t="s">
        <v>11</v>
      </c>
    </row>
    <row r="3" spans="1:13" ht="15.75" thickBot="1" x14ac:dyDescent="0.3">
      <c r="A3" s="5">
        <v>1</v>
      </c>
      <c r="B3" s="3">
        <v>2</v>
      </c>
      <c r="C3" s="2">
        <v>3</v>
      </c>
      <c r="D3" s="2">
        <v>4</v>
      </c>
      <c r="E3" s="3">
        <v>5</v>
      </c>
      <c r="F3" s="2">
        <v>6</v>
      </c>
      <c r="G3" s="3">
        <v>7</v>
      </c>
      <c r="H3" s="2">
        <v>8</v>
      </c>
      <c r="I3" s="6">
        <v>9</v>
      </c>
      <c r="J3" s="2">
        <v>10</v>
      </c>
      <c r="K3" s="3">
        <v>11</v>
      </c>
      <c r="L3" s="2">
        <v>12</v>
      </c>
      <c r="M3" s="3">
        <v>13</v>
      </c>
    </row>
    <row r="4" spans="1:13" ht="76.5" x14ac:dyDescent="0.25">
      <c r="A4" s="12">
        <v>1</v>
      </c>
      <c r="B4" s="19" t="s">
        <v>14</v>
      </c>
      <c r="C4" s="20" t="s">
        <v>15</v>
      </c>
      <c r="D4" s="21" t="s">
        <v>16</v>
      </c>
      <c r="E4" s="22" t="s">
        <v>17</v>
      </c>
      <c r="F4" s="23" t="s">
        <v>18</v>
      </c>
      <c r="G4" s="24" t="s">
        <v>19</v>
      </c>
      <c r="H4" s="25">
        <v>50</v>
      </c>
      <c r="I4" s="26">
        <v>14250</v>
      </c>
      <c r="J4" s="27" t="s">
        <v>20</v>
      </c>
      <c r="K4" s="27" t="s">
        <v>21</v>
      </c>
      <c r="L4" s="27" t="s">
        <v>22</v>
      </c>
      <c r="M4" s="19" t="s">
        <v>23</v>
      </c>
    </row>
    <row r="5" spans="1:13" ht="76.5" x14ac:dyDescent="0.25">
      <c r="A5" s="13">
        <f>A4+1</f>
        <v>2</v>
      </c>
      <c r="B5" s="28" t="s">
        <v>14</v>
      </c>
      <c r="C5" s="29" t="s">
        <v>15</v>
      </c>
      <c r="D5" s="30" t="s">
        <v>24</v>
      </c>
      <c r="E5" s="31" t="s">
        <v>25</v>
      </c>
      <c r="F5" s="32" t="s">
        <v>18</v>
      </c>
      <c r="G5" s="32" t="s">
        <v>19</v>
      </c>
      <c r="H5" s="33">
        <v>700</v>
      </c>
      <c r="I5" s="34">
        <v>163598.63010000001</v>
      </c>
      <c r="J5" s="32" t="s">
        <v>26</v>
      </c>
      <c r="K5" s="28" t="s">
        <v>27</v>
      </c>
      <c r="L5" s="28" t="s">
        <v>28</v>
      </c>
      <c r="M5" s="32" t="s">
        <v>29</v>
      </c>
    </row>
    <row r="6" spans="1:13" ht="63.75" x14ac:dyDescent="0.25">
      <c r="A6" s="13">
        <f>A5+1</f>
        <v>3</v>
      </c>
      <c r="B6" s="35" t="s">
        <v>30</v>
      </c>
      <c r="C6" s="36" t="s">
        <v>30</v>
      </c>
      <c r="D6" s="37" t="s">
        <v>31</v>
      </c>
      <c r="E6" s="38" t="s">
        <v>32</v>
      </c>
      <c r="F6" s="35" t="s">
        <v>33</v>
      </c>
      <c r="G6" s="35" t="s">
        <v>34</v>
      </c>
      <c r="H6" s="35">
        <v>1</v>
      </c>
      <c r="I6" s="39">
        <v>800</v>
      </c>
      <c r="J6" s="35" t="s">
        <v>35</v>
      </c>
      <c r="K6" s="40" t="s">
        <v>36</v>
      </c>
      <c r="L6" s="40" t="s">
        <v>37</v>
      </c>
      <c r="M6" s="35" t="s">
        <v>38</v>
      </c>
    </row>
    <row r="7" spans="1:13" ht="76.5" x14ac:dyDescent="0.25">
      <c r="A7" s="13">
        <f t="shared" ref="A7:A70" si="0">A6+1</f>
        <v>4</v>
      </c>
      <c r="B7" s="41" t="s">
        <v>39</v>
      </c>
      <c r="C7" s="42" t="s">
        <v>39</v>
      </c>
      <c r="D7" s="43" t="s">
        <v>40</v>
      </c>
      <c r="E7" s="44" t="s">
        <v>41</v>
      </c>
      <c r="F7" s="45" t="s">
        <v>42</v>
      </c>
      <c r="G7" s="46" t="s">
        <v>43</v>
      </c>
      <c r="H7" s="47" t="s">
        <v>43</v>
      </c>
      <c r="I7" s="48" t="s">
        <v>44</v>
      </c>
      <c r="J7" s="46" t="s">
        <v>45</v>
      </c>
      <c r="K7" s="49" t="s">
        <v>46</v>
      </c>
      <c r="L7" s="41" t="s">
        <v>47</v>
      </c>
      <c r="M7" s="46" t="s">
        <v>48</v>
      </c>
    </row>
    <row r="8" spans="1:13" ht="63.75" x14ac:dyDescent="0.25">
      <c r="A8" s="13">
        <f t="shared" si="0"/>
        <v>5</v>
      </c>
      <c r="B8" s="28" t="s">
        <v>49</v>
      </c>
      <c r="C8" s="29" t="s">
        <v>50</v>
      </c>
      <c r="D8" s="30" t="s">
        <v>51</v>
      </c>
      <c r="E8" s="31" t="s">
        <v>52</v>
      </c>
      <c r="F8" s="32" t="s">
        <v>18</v>
      </c>
      <c r="G8" s="32" t="s">
        <v>53</v>
      </c>
      <c r="H8" s="33">
        <v>14</v>
      </c>
      <c r="I8" s="50">
        <v>700</v>
      </c>
      <c r="J8" s="32" t="s">
        <v>54</v>
      </c>
      <c r="K8" s="28" t="s">
        <v>55</v>
      </c>
      <c r="L8" s="28" t="s">
        <v>56</v>
      </c>
      <c r="M8" s="32" t="s">
        <v>29</v>
      </c>
    </row>
    <row r="9" spans="1:13" ht="51" x14ac:dyDescent="0.25">
      <c r="A9" s="13">
        <f t="shared" si="0"/>
        <v>6</v>
      </c>
      <c r="B9" s="51" t="s">
        <v>57</v>
      </c>
      <c r="C9" s="52" t="s">
        <v>57</v>
      </c>
      <c r="D9" s="53" t="s">
        <v>58</v>
      </c>
      <c r="E9" s="54" t="s">
        <v>59</v>
      </c>
      <c r="F9" s="51" t="s">
        <v>60</v>
      </c>
      <c r="G9" s="51" t="s">
        <v>34</v>
      </c>
      <c r="H9" s="55">
        <v>10</v>
      </c>
      <c r="I9" s="56">
        <v>237.1</v>
      </c>
      <c r="J9" s="57" t="s">
        <v>61</v>
      </c>
      <c r="K9" s="57" t="s">
        <v>62</v>
      </c>
      <c r="L9" s="57" t="s">
        <v>63</v>
      </c>
      <c r="M9" s="51" t="s">
        <v>48</v>
      </c>
    </row>
    <row r="10" spans="1:13" ht="51" x14ac:dyDescent="0.25">
      <c r="A10" s="13">
        <f t="shared" si="0"/>
        <v>7</v>
      </c>
      <c r="B10" s="51" t="s">
        <v>57</v>
      </c>
      <c r="C10" s="52" t="s">
        <v>57</v>
      </c>
      <c r="D10" s="53" t="s">
        <v>64</v>
      </c>
      <c r="E10" s="54" t="s">
        <v>59</v>
      </c>
      <c r="F10" s="51" t="s">
        <v>60</v>
      </c>
      <c r="G10" s="51" t="s">
        <v>34</v>
      </c>
      <c r="H10" s="55">
        <v>2</v>
      </c>
      <c r="I10" s="56">
        <v>18</v>
      </c>
      <c r="J10" s="57" t="s">
        <v>65</v>
      </c>
      <c r="K10" s="57" t="s">
        <v>66</v>
      </c>
      <c r="L10" s="57" t="s">
        <v>67</v>
      </c>
      <c r="M10" s="58" t="s">
        <v>68</v>
      </c>
    </row>
    <row r="11" spans="1:13" ht="51" x14ac:dyDescent="0.25">
      <c r="A11" s="13">
        <f t="shared" si="0"/>
        <v>8</v>
      </c>
      <c r="B11" s="28" t="s">
        <v>69</v>
      </c>
      <c r="C11" s="29" t="s">
        <v>70</v>
      </c>
      <c r="D11" s="30" t="s">
        <v>71</v>
      </c>
      <c r="E11" s="31" t="s">
        <v>72</v>
      </c>
      <c r="F11" s="32" t="s">
        <v>73</v>
      </c>
      <c r="G11" s="19" t="s">
        <v>43</v>
      </c>
      <c r="H11" s="25" t="s">
        <v>43</v>
      </c>
      <c r="I11" s="50">
        <v>825</v>
      </c>
      <c r="J11" s="27" t="s">
        <v>74</v>
      </c>
      <c r="K11" s="28" t="s">
        <v>75</v>
      </c>
      <c r="L11" s="28" t="s">
        <v>76</v>
      </c>
      <c r="M11" s="19" t="s">
        <v>23</v>
      </c>
    </row>
    <row r="12" spans="1:13" ht="51" x14ac:dyDescent="0.25">
      <c r="A12" s="13">
        <f t="shared" si="0"/>
        <v>9</v>
      </c>
      <c r="B12" s="28" t="s">
        <v>77</v>
      </c>
      <c r="C12" s="29" t="s">
        <v>78</v>
      </c>
      <c r="D12" s="30" t="s">
        <v>79</v>
      </c>
      <c r="E12" s="31" t="s">
        <v>72</v>
      </c>
      <c r="F12" s="32" t="s">
        <v>73</v>
      </c>
      <c r="G12" s="19" t="s">
        <v>43</v>
      </c>
      <c r="H12" s="25" t="s">
        <v>43</v>
      </c>
      <c r="I12" s="50">
        <v>100</v>
      </c>
      <c r="J12" s="32" t="s">
        <v>80</v>
      </c>
      <c r="K12" s="28" t="s">
        <v>81</v>
      </c>
      <c r="L12" s="28" t="s">
        <v>82</v>
      </c>
      <c r="M12" s="32" t="s">
        <v>83</v>
      </c>
    </row>
    <row r="13" spans="1:13" ht="51" x14ac:dyDescent="0.25">
      <c r="A13" s="13">
        <f t="shared" si="0"/>
        <v>10</v>
      </c>
      <c r="B13" s="32" t="s">
        <v>84</v>
      </c>
      <c r="C13" s="29" t="s">
        <v>84</v>
      </c>
      <c r="D13" s="37" t="s">
        <v>85</v>
      </c>
      <c r="E13" s="31" t="s">
        <v>86</v>
      </c>
      <c r="F13" s="32" t="s">
        <v>87</v>
      </c>
      <c r="G13" s="19" t="s">
        <v>43</v>
      </c>
      <c r="H13" s="25" t="s">
        <v>43</v>
      </c>
      <c r="I13" s="26">
        <v>1500</v>
      </c>
      <c r="J13" s="59" t="s">
        <v>88</v>
      </c>
      <c r="K13" s="60" t="s">
        <v>62</v>
      </c>
      <c r="L13" s="60" t="s">
        <v>89</v>
      </c>
      <c r="M13" s="19" t="s">
        <v>48</v>
      </c>
    </row>
    <row r="14" spans="1:13" ht="38.25" x14ac:dyDescent="0.25">
      <c r="A14" s="13">
        <f t="shared" si="0"/>
        <v>11</v>
      </c>
      <c r="B14" s="32" t="s">
        <v>90</v>
      </c>
      <c r="C14" s="29" t="s">
        <v>90</v>
      </c>
      <c r="D14" s="61" t="s">
        <v>91</v>
      </c>
      <c r="E14" s="31" t="s">
        <v>86</v>
      </c>
      <c r="F14" s="19" t="s">
        <v>87</v>
      </c>
      <c r="G14" s="59" t="s">
        <v>92</v>
      </c>
      <c r="H14" s="62" t="s">
        <v>93</v>
      </c>
      <c r="I14" s="63">
        <v>240</v>
      </c>
      <c r="J14" s="59" t="s">
        <v>94</v>
      </c>
      <c r="K14" s="60" t="s">
        <v>46</v>
      </c>
      <c r="L14" s="60" t="s">
        <v>95</v>
      </c>
      <c r="M14" s="19" t="s">
        <v>96</v>
      </c>
    </row>
    <row r="15" spans="1:13" ht="51" x14ac:dyDescent="0.25">
      <c r="A15" s="13">
        <f t="shared" si="0"/>
        <v>12</v>
      </c>
      <c r="B15" s="28" t="s">
        <v>97</v>
      </c>
      <c r="C15" s="29" t="s">
        <v>97</v>
      </c>
      <c r="D15" s="30" t="s">
        <v>98</v>
      </c>
      <c r="E15" s="31" t="s">
        <v>99</v>
      </c>
      <c r="F15" s="32" t="s">
        <v>100</v>
      </c>
      <c r="G15" s="32" t="s">
        <v>34</v>
      </c>
      <c r="H15" s="33">
        <v>230</v>
      </c>
      <c r="I15" s="50">
        <v>1500</v>
      </c>
      <c r="J15" s="32" t="s">
        <v>101</v>
      </c>
      <c r="K15" s="28" t="s">
        <v>102</v>
      </c>
      <c r="L15" s="28" t="s">
        <v>103</v>
      </c>
      <c r="M15" s="32" t="s">
        <v>48</v>
      </c>
    </row>
    <row r="16" spans="1:13" ht="51" x14ac:dyDescent="0.25">
      <c r="A16" s="13">
        <f t="shared" si="0"/>
        <v>13</v>
      </c>
      <c r="B16" s="19" t="s">
        <v>104</v>
      </c>
      <c r="C16" s="20" t="s">
        <v>105</v>
      </c>
      <c r="D16" s="64" t="s">
        <v>106</v>
      </c>
      <c r="E16" s="65" t="s">
        <v>107</v>
      </c>
      <c r="F16" s="19" t="s">
        <v>87</v>
      </c>
      <c r="G16" s="19" t="s">
        <v>92</v>
      </c>
      <c r="H16" s="62" t="s">
        <v>93</v>
      </c>
      <c r="I16" s="26">
        <v>1200</v>
      </c>
      <c r="J16" s="59" t="s">
        <v>108</v>
      </c>
      <c r="K16" s="28" t="s">
        <v>109</v>
      </c>
      <c r="L16" s="27" t="s">
        <v>110</v>
      </c>
      <c r="M16" s="19" t="s">
        <v>48</v>
      </c>
    </row>
    <row r="17" spans="1:13" ht="51" x14ac:dyDescent="0.25">
      <c r="A17" s="13">
        <f t="shared" si="0"/>
        <v>14</v>
      </c>
      <c r="B17" s="19" t="s">
        <v>104</v>
      </c>
      <c r="C17" s="20" t="s">
        <v>105</v>
      </c>
      <c r="D17" s="64" t="s">
        <v>111</v>
      </c>
      <c r="E17" s="65" t="s">
        <v>107</v>
      </c>
      <c r="F17" s="19" t="s">
        <v>87</v>
      </c>
      <c r="G17" s="19" t="s">
        <v>92</v>
      </c>
      <c r="H17" s="62" t="s">
        <v>93</v>
      </c>
      <c r="I17" s="66">
        <v>160</v>
      </c>
      <c r="J17" s="59" t="s">
        <v>112</v>
      </c>
      <c r="K17" s="28" t="s">
        <v>113</v>
      </c>
      <c r="L17" s="27" t="s">
        <v>110</v>
      </c>
      <c r="M17" s="19" t="s">
        <v>48</v>
      </c>
    </row>
    <row r="18" spans="1:13" ht="38.25" x14ac:dyDescent="0.25">
      <c r="A18" s="13">
        <f t="shared" si="0"/>
        <v>15</v>
      </c>
      <c r="B18" s="59" t="s">
        <v>114</v>
      </c>
      <c r="C18" s="20" t="s">
        <v>115</v>
      </c>
      <c r="D18" s="67" t="s">
        <v>116</v>
      </c>
      <c r="E18" s="22" t="s">
        <v>107</v>
      </c>
      <c r="F18" s="19" t="s">
        <v>87</v>
      </c>
      <c r="G18" s="19" t="s">
        <v>43</v>
      </c>
      <c r="H18" s="19" t="s">
        <v>43</v>
      </c>
      <c r="I18" s="26">
        <v>100</v>
      </c>
      <c r="J18" s="59" t="s">
        <v>94</v>
      </c>
      <c r="K18" s="68" t="s">
        <v>102</v>
      </c>
      <c r="L18" s="27" t="s">
        <v>117</v>
      </c>
      <c r="M18" s="58" t="s">
        <v>118</v>
      </c>
    </row>
    <row r="19" spans="1:13" ht="51" x14ac:dyDescent="0.25">
      <c r="A19" s="13">
        <f t="shared" si="0"/>
        <v>16</v>
      </c>
      <c r="B19" s="60" t="s">
        <v>119</v>
      </c>
      <c r="C19" s="69" t="s">
        <v>119</v>
      </c>
      <c r="D19" s="70" t="s">
        <v>120</v>
      </c>
      <c r="E19" s="65" t="s">
        <v>107</v>
      </c>
      <c r="F19" s="19" t="s">
        <v>87</v>
      </c>
      <c r="G19" s="19" t="s">
        <v>121</v>
      </c>
      <c r="H19" s="62">
        <f>230*12</f>
        <v>2760</v>
      </c>
      <c r="I19" s="63">
        <v>4185</v>
      </c>
      <c r="J19" s="59" t="s">
        <v>122</v>
      </c>
      <c r="K19" s="60" t="s">
        <v>113</v>
      </c>
      <c r="L19" s="60" t="s">
        <v>76</v>
      </c>
      <c r="M19" s="19" t="s">
        <v>123</v>
      </c>
    </row>
    <row r="20" spans="1:13" ht="51" x14ac:dyDescent="0.25">
      <c r="A20" s="13">
        <f t="shared" si="0"/>
        <v>17</v>
      </c>
      <c r="B20" s="59" t="s">
        <v>114</v>
      </c>
      <c r="C20" s="69" t="s">
        <v>115</v>
      </c>
      <c r="D20" s="70" t="s">
        <v>124</v>
      </c>
      <c r="E20" s="65" t="s">
        <v>107</v>
      </c>
      <c r="F20" s="19" t="s">
        <v>87</v>
      </c>
      <c r="G20" s="19" t="s">
        <v>34</v>
      </c>
      <c r="H20" s="62" t="s">
        <v>93</v>
      </c>
      <c r="I20" s="63">
        <v>4320</v>
      </c>
      <c r="J20" s="59" t="s">
        <v>125</v>
      </c>
      <c r="K20" s="60" t="s">
        <v>126</v>
      </c>
      <c r="L20" s="60" t="s">
        <v>76</v>
      </c>
      <c r="M20" s="19" t="s">
        <v>48</v>
      </c>
    </row>
    <row r="21" spans="1:13" ht="51" x14ac:dyDescent="0.25">
      <c r="A21" s="13">
        <f t="shared" si="0"/>
        <v>18</v>
      </c>
      <c r="B21" s="27" t="s">
        <v>119</v>
      </c>
      <c r="C21" s="20" t="s">
        <v>119</v>
      </c>
      <c r="D21" s="64" t="s">
        <v>127</v>
      </c>
      <c r="E21" s="31" t="s">
        <v>86</v>
      </c>
      <c r="F21" s="19" t="s">
        <v>87</v>
      </c>
      <c r="G21" s="19" t="s">
        <v>121</v>
      </c>
      <c r="H21" s="25">
        <v>120</v>
      </c>
      <c r="I21" s="63">
        <v>295</v>
      </c>
      <c r="J21" s="59" t="s">
        <v>128</v>
      </c>
      <c r="K21" s="27" t="s">
        <v>129</v>
      </c>
      <c r="L21" s="27" t="s">
        <v>130</v>
      </c>
      <c r="M21" s="19" t="s">
        <v>123</v>
      </c>
    </row>
    <row r="22" spans="1:13" ht="76.5" x14ac:dyDescent="0.25">
      <c r="A22" s="13">
        <f t="shared" si="0"/>
        <v>19</v>
      </c>
      <c r="B22" s="57" t="s">
        <v>131</v>
      </c>
      <c r="C22" s="52" t="s">
        <v>132</v>
      </c>
      <c r="D22" s="67" t="s">
        <v>133</v>
      </c>
      <c r="E22" s="22" t="s">
        <v>134</v>
      </c>
      <c r="F22" s="19" t="s">
        <v>87</v>
      </c>
      <c r="G22" s="19" t="s">
        <v>43</v>
      </c>
      <c r="H22" s="25" t="s">
        <v>43</v>
      </c>
      <c r="I22" s="26">
        <v>100</v>
      </c>
      <c r="J22" s="59" t="s">
        <v>94</v>
      </c>
      <c r="K22" s="27" t="s">
        <v>46</v>
      </c>
      <c r="L22" s="27" t="s">
        <v>135</v>
      </c>
      <c r="M22" s="19" t="s">
        <v>48</v>
      </c>
    </row>
    <row r="23" spans="1:13" ht="76.5" x14ac:dyDescent="0.25">
      <c r="A23" s="13">
        <f t="shared" si="0"/>
        <v>20</v>
      </c>
      <c r="B23" s="57" t="s">
        <v>84</v>
      </c>
      <c r="C23" s="52" t="s">
        <v>136</v>
      </c>
      <c r="D23" s="67" t="s">
        <v>137</v>
      </c>
      <c r="E23" s="22" t="s">
        <v>134</v>
      </c>
      <c r="F23" s="19" t="s">
        <v>87</v>
      </c>
      <c r="G23" s="19" t="s">
        <v>43</v>
      </c>
      <c r="H23" s="25" t="s">
        <v>43</v>
      </c>
      <c r="I23" s="26">
        <v>100</v>
      </c>
      <c r="J23" s="59" t="s">
        <v>94</v>
      </c>
      <c r="K23" s="27" t="s">
        <v>138</v>
      </c>
      <c r="L23" s="27" t="s">
        <v>139</v>
      </c>
      <c r="M23" s="19" t="s">
        <v>48</v>
      </c>
    </row>
    <row r="24" spans="1:13" ht="76.5" x14ac:dyDescent="0.25">
      <c r="A24" s="13">
        <f t="shared" si="0"/>
        <v>21</v>
      </c>
      <c r="B24" s="27" t="s">
        <v>140</v>
      </c>
      <c r="C24" s="20" t="s">
        <v>141</v>
      </c>
      <c r="D24" s="67" t="s">
        <v>142</v>
      </c>
      <c r="E24" s="22" t="s">
        <v>134</v>
      </c>
      <c r="F24" s="19" t="s">
        <v>87</v>
      </c>
      <c r="G24" s="19" t="s">
        <v>43</v>
      </c>
      <c r="H24" s="25" t="s">
        <v>43</v>
      </c>
      <c r="I24" s="26">
        <v>8400</v>
      </c>
      <c r="J24" s="59" t="s">
        <v>94</v>
      </c>
      <c r="K24" s="27" t="s">
        <v>55</v>
      </c>
      <c r="L24" s="27" t="s">
        <v>56</v>
      </c>
      <c r="M24" s="19" t="s">
        <v>123</v>
      </c>
    </row>
    <row r="25" spans="1:13" ht="63.75" x14ac:dyDescent="0.25">
      <c r="A25" s="13">
        <f t="shared" si="0"/>
        <v>22</v>
      </c>
      <c r="B25" s="28" t="s">
        <v>143</v>
      </c>
      <c r="C25" s="29" t="s">
        <v>143</v>
      </c>
      <c r="D25" s="43" t="s">
        <v>144</v>
      </c>
      <c r="E25" s="31" t="s">
        <v>145</v>
      </c>
      <c r="F25" s="32" t="s">
        <v>146</v>
      </c>
      <c r="G25" s="19" t="s">
        <v>43</v>
      </c>
      <c r="H25" s="25" t="s">
        <v>43</v>
      </c>
      <c r="I25" s="71">
        <v>17434.5</v>
      </c>
      <c r="J25" s="59" t="s">
        <v>147</v>
      </c>
      <c r="K25" s="27" t="s">
        <v>36</v>
      </c>
      <c r="L25" s="27" t="s">
        <v>148</v>
      </c>
      <c r="M25" s="32" t="s">
        <v>96</v>
      </c>
    </row>
    <row r="26" spans="1:13" ht="51" x14ac:dyDescent="0.25">
      <c r="A26" s="13">
        <f t="shared" si="0"/>
        <v>23</v>
      </c>
      <c r="B26" s="28" t="s">
        <v>149</v>
      </c>
      <c r="C26" s="29" t="s">
        <v>150</v>
      </c>
      <c r="D26" s="72" t="s">
        <v>151</v>
      </c>
      <c r="E26" s="31" t="s">
        <v>145</v>
      </c>
      <c r="F26" s="32" t="s">
        <v>60</v>
      </c>
      <c r="G26" s="19" t="s">
        <v>34</v>
      </c>
      <c r="H26" s="25">
        <v>22</v>
      </c>
      <c r="I26" s="50">
        <f>2600*1.2</f>
        <v>3120</v>
      </c>
      <c r="J26" s="59" t="s">
        <v>152</v>
      </c>
      <c r="K26" s="73" t="s">
        <v>153</v>
      </c>
      <c r="L26" s="74" t="s">
        <v>154</v>
      </c>
      <c r="M26" s="19" t="s">
        <v>123</v>
      </c>
    </row>
    <row r="27" spans="1:13" ht="89.25" x14ac:dyDescent="0.25">
      <c r="A27" s="13">
        <f t="shared" si="0"/>
        <v>24</v>
      </c>
      <c r="B27" s="19" t="s">
        <v>155</v>
      </c>
      <c r="C27" s="20" t="s">
        <v>155</v>
      </c>
      <c r="D27" s="72" t="s">
        <v>156</v>
      </c>
      <c r="E27" s="31" t="s">
        <v>145</v>
      </c>
      <c r="F27" s="32" t="s">
        <v>60</v>
      </c>
      <c r="G27" s="19" t="s">
        <v>43</v>
      </c>
      <c r="H27" s="25" t="s">
        <v>43</v>
      </c>
      <c r="I27" s="50">
        <v>59</v>
      </c>
      <c r="J27" s="27" t="s">
        <v>157</v>
      </c>
      <c r="K27" s="27" t="s">
        <v>158</v>
      </c>
      <c r="L27" s="27" t="s">
        <v>159</v>
      </c>
      <c r="M27" s="32" t="s">
        <v>83</v>
      </c>
    </row>
    <row r="28" spans="1:13" ht="51" x14ac:dyDescent="0.25">
      <c r="A28" s="13">
        <f t="shared" si="0"/>
        <v>25</v>
      </c>
      <c r="B28" s="58" t="s">
        <v>160</v>
      </c>
      <c r="C28" s="75" t="s">
        <v>160</v>
      </c>
      <c r="D28" s="76" t="s">
        <v>161</v>
      </c>
      <c r="E28" s="31" t="s">
        <v>52</v>
      </c>
      <c r="F28" s="58" t="s">
        <v>162</v>
      </c>
      <c r="G28" s="19" t="s">
        <v>34</v>
      </c>
      <c r="H28" s="77">
        <v>13</v>
      </c>
      <c r="I28" s="78">
        <v>60</v>
      </c>
      <c r="J28" s="73" t="s">
        <v>163</v>
      </c>
      <c r="K28" s="73" t="s">
        <v>36</v>
      </c>
      <c r="L28" s="73" t="s">
        <v>82</v>
      </c>
      <c r="M28" s="32" t="s">
        <v>83</v>
      </c>
    </row>
    <row r="29" spans="1:13" ht="89.25" x14ac:dyDescent="0.25">
      <c r="A29" s="13">
        <f t="shared" si="0"/>
        <v>26</v>
      </c>
      <c r="B29" s="28" t="s">
        <v>39</v>
      </c>
      <c r="C29" s="29" t="s">
        <v>164</v>
      </c>
      <c r="D29" s="30" t="s">
        <v>165</v>
      </c>
      <c r="E29" s="31" t="s">
        <v>166</v>
      </c>
      <c r="F29" s="32" t="s">
        <v>167</v>
      </c>
      <c r="G29" s="32" t="s">
        <v>168</v>
      </c>
      <c r="H29" s="33" t="s">
        <v>168</v>
      </c>
      <c r="I29" s="50">
        <v>8620</v>
      </c>
      <c r="J29" s="32" t="s">
        <v>169</v>
      </c>
      <c r="K29" s="28" t="s">
        <v>170</v>
      </c>
      <c r="L29" s="28" t="s">
        <v>171</v>
      </c>
      <c r="M29" s="32" t="s">
        <v>172</v>
      </c>
    </row>
    <row r="30" spans="1:13" ht="25.5" x14ac:dyDescent="0.25">
      <c r="A30" s="13">
        <f t="shared" si="0"/>
        <v>27</v>
      </c>
      <c r="B30" s="28" t="s">
        <v>160</v>
      </c>
      <c r="C30" s="29" t="s">
        <v>160</v>
      </c>
      <c r="D30" s="30" t="s">
        <v>173</v>
      </c>
      <c r="E30" s="31" t="s">
        <v>174</v>
      </c>
      <c r="F30" s="32" t="s">
        <v>175</v>
      </c>
      <c r="G30" s="32" t="s">
        <v>34</v>
      </c>
      <c r="H30" s="33">
        <v>29</v>
      </c>
      <c r="I30" s="50">
        <v>80</v>
      </c>
      <c r="J30" s="32" t="s">
        <v>176</v>
      </c>
      <c r="K30" s="28" t="s">
        <v>177</v>
      </c>
      <c r="L30" s="28" t="s">
        <v>178</v>
      </c>
      <c r="M30" s="32" t="s">
        <v>83</v>
      </c>
    </row>
    <row r="31" spans="1:13" ht="114.75" x14ac:dyDescent="0.25">
      <c r="A31" s="13">
        <f t="shared" si="0"/>
        <v>28</v>
      </c>
      <c r="B31" s="28" t="s">
        <v>39</v>
      </c>
      <c r="C31" s="29" t="s">
        <v>179</v>
      </c>
      <c r="D31" s="30" t="s">
        <v>180</v>
      </c>
      <c r="E31" s="31" t="s">
        <v>181</v>
      </c>
      <c r="F31" s="32" t="s">
        <v>182</v>
      </c>
      <c r="G31" s="32" t="s">
        <v>34</v>
      </c>
      <c r="H31" s="33">
        <v>1</v>
      </c>
      <c r="I31" s="32">
        <v>269.4692</v>
      </c>
      <c r="J31" s="32" t="s">
        <v>183</v>
      </c>
      <c r="K31" s="28" t="s">
        <v>184</v>
      </c>
      <c r="L31" s="28" t="s">
        <v>185</v>
      </c>
      <c r="M31" s="32" t="s">
        <v>186</v>
      </c>
    </row>
    <row r="32" spans="1:13" ht="280.5" x14ac:dyDescent="0.25">
      <c r="A32" s="13">
        <f t="shared" si="0"/>
        <v>29</v>
      </c>
      <c r="B32" s="28" t="s">
        <v>187</v>
      </c>
      <c r="C32" s="29" t="s">
        <v>188</v>
      </c>
      <c r="D32" s="30" t="s">
        <v>189</v>
      </c>
      <c r="E32" s="31" t="s">
        <v>190</v>
      </c>
      <c r="F32" s="32" t="s">
        <v>182</v>
      </c>
      <c r="G32" s="32" t="s">
        <v>191</v>
      </c>
      <c r="H32" s="33" t="s">
        <v>192</v>
      </c>
      <c r="I32" s="50">
        <v>5197.95</v>
      </c>
      <c r="J32" s="32" t="s">
        <v>193</v>
      </c>
      <c r="K32" s="28" t="s">
        <v>36</v>
      </c>
      <c r="L32" s="28" t="s">
        <v>194</v>
      </c>
      <c r="M32" s="32" t="s">
        <v>186</v>
      </c>
    </row>
    <row r="33" spans="1:13" ht="89.25" x14ac:dyDescent="0.25">
      <c r="A33" s="13">
        <f t="shared" si="0"/>
        <v>30</v>
      </c>
      <c r="B33" s="28" t="s">
        <v>195</v>
      </c>
      <c r="C33" s="29" t="s">
        <v>196</v>
      </c>
      <c r="D33" s="30" t="s">
        <v>197</v>
      </c>
      <c r="E33" s="31" t="s">
        <v>198</v>
      </c>
      <c r="F33" s="32" t="s">
        <v>182</v>
      </c>
      <c r="G33" s="32" t="s">
        <v>191</v>
      </c>
      <c r="H33" s="33" t="s">
        <v>199</v>
      </c>
      <c r="I33" s="50">
        <v>40037.17</v>
      </c>
      <c r="J33" s="32" t="s">
        <v>200</v>
      </c>
      <c r="K33" s="28" t="s">
        <v>102</v>
      </c>
      <c r="L33" s="28" t="s">
        <v>201</v>
      </c>
      <c r="M33" s="32" t="s">
        <v>186</v>
      </c>
    </row>
    <row r="34" spans="1:13" ht="89.25" x14ac:dyDescent="0.25">
      <c r="A34" s="13">
        <f t="shared" si="0"/>
        <v>31</v>
      </c>
      <c r="B34" s="28" t="s">
        <v>202</v>
      </c>
      <c r="C34" s="29" t="s">
        <v>203</v>
      </c>
      <c r="D34" s="30" t="s">
        <v>204</v>
      </c>
      <c r="E34" s="31" t="s">
        <v>205</v>
      </c>
      <c r="F34" s="32" t="s">
        <v>73</v>
      </c>
      <c r="G34" s="33" t="s">
        <v>206</v>
      </c>
      <c r="H34" s="33">
        <v>5</v>
      </c>
      <c r="I34" s="50">
        <v>744</v>
      </c>
      <c r="J34" s="32" t="s">
        <v>207</v>
      </c>
      <c r="K34" s="28" t="s">
        <v>66</v>
      </c>
      <c r="L34" s="28" t="s">
        <v>208</v>
      </c>
      <c r="M34" s="32" t="s">
        <v>48</v>
      </c>
    </row>
    <row r="35" spans="1:13" ht="114.75" x14ac:dyDescent="0.25">
      <c r="A35" s="13">
        <f t="shared" si="0"/>
        <v>32</v>
      </c>
      <c r="B35" s="28" t="s">
        <v>209</v>
      </c>
      <c r="C35" s="29" t="s">
        <v>209</v>
      </c>
      <c r="D35" s="30" t="s">
        <v>210</v>
      </c>
      <c r="E35" s="31" t="s">
        <v>41</v>
      </c>
      <c r="F35" s="32" t="s">
        <v>182</v>
      </c>
      <c r="G35" s="32" t="s">
        <v>34</v>
      </c>
      <c r="H35" s="33" t="s">
        <v>211</v>
      </c>
      <c r="I35" s="79">
        <v>1914.2985900000001</v>
      </c>
      <c r="J35" s="32" t="s">
        <v>212</v>
      </c>
      <c r="K35" s="28" t="s">
        <v>213</v>
      </c>
      <c r="L35" s="28" t="s">
        <v>214</v>
      </c>
      <c r="M35" s="32" t="s">
        <v>48</v>
      </c>
    </row>
    <row r="36" spans="1:13" ht="369.75" x14ac:dyDescent="0.25">
      <c r="A36" s="13">
        <f t="shared" si="0"/>
        <v>33</v>
      </c>
      <c r="B36" s="28" t="s">
        <v>187</v>
      </c>
      <c r="C36" s="29" t="s">
        <v>188</v>
      </c>
      <c r="D36" s="30" t="s">
        <v>215</v>
      </c>
      <c r="E36" s="31" t="s">
        <v>190</v>
      </c>
      <c r="F36" s="32" t="s">
        <v>182</v>
      </c>
      <c r="G36" s="32" t="s">
        <v>191</v>
      </c>
      <c r="H36" s="33" t="s">
        <v>216</v>
      </c>
      <c r="I36" s="32" t="s">
        <v>217</v>
      </c>
      <c r="J36" s="32" t="s">
        <v>218</v>
      </c>
      <c r="K36" s="28" t="s">
        <v>55</v>
      </c>
      <c r="L36" s="28" t="s">
        <v>219</v>
      </c>
      <c r="M36" s="32" t="s">
        <v>186</v>
      </c>
    </row>
    <row r="37" spans="1:13" ht="89.25" x14ac:dyDescent="0.25">
      <c r="A37" s="13">
        <f t="shared" si="0"/>
        <v>34</v>
      </c>
      <c r="B37" s="28" t="s">
        <v>220</v>
      </c>
      <c r="C37" s="29" t="s">
        <v>220</v>
      </c>
      <c r="D37" s="30" t="s">
        <v>221</v>
      </c>
      <c r="E37" s="31" t="s">
        <v>222</v>
      </c>
      <c r="F37" s="32" t="s">
        <v>223</v>
      </c>
      <c r="G37" s="33" t="s">
        <v>93</v>
      </c>
      <c r="H37" s="33" t="s">
        <v>93</v>
      </c>
      <c r="I37" s="50">
        <v>100000</v>
      </c>
      <c r="J37" s="32" t="s">
        <v>224</v>
      </c>
      <c r="K37" s="28" t="s">
        <v>55</v>
      </c>
      <c r="L37" s="28" t="s">
        <v>225</v>
      </c>
      <c r="M37" s="32" t="s">
        <v>48</v>
      </c>
    </row>
    <row r="38" spans="1:13" ht="255" x14ac:dyDescent="0.25">
      <c r="A38" s="13">
        <f t="shared" si="0"/>
        <v>35</v>
      </c>
      <c r="B38" s="28" t="s">
        <v>187</v>
      </c>
      <c r="C38" s="29" t="s">
        <v>188</v>
      </c>
      <c r="D38" s="30" t="s">
        <v>226</v>
      </c>
      <c r="E38" s="31" t="s">
        <v>190</v>
      </c>
      <c r="F38" s="32" t="s">
        <v>182</v>
      </c>
      <c r="G38" s="32" t="s">
        <v>191</v>
      </c>
      <c r="H38" s="33" t="s">
        <v>227</v>
      </c>
      <c r="I38" s="50">
        <v>2137.2600000000002</v>
      </c>
      <c r="J38" s="32" t="s">
        <v>228</v>
      </c>
      <c r="K38" s="28" t="s">
        <v>55</v>
      </c>
      <c r="L38" s="28" t="s">
        <v>229</v>
      </c>
      <c r="M38" s="32" t="s">
        <v>186</v>
      </c>
    </row>
    <row r="39" spans="1:13" ht="267.75" x14ac:dyDescent="0.25">
      <c r="A39" s="13">
        <f t="shared" si="0"/>
        <v>36</v>
      </c>
      <c r="B39" s="28" t="s">
        <v>187</v>
      </c>
      <c r="C39" s="29" t="s">
        <v>188</v>
      </c>
      <c r="D39" s="30" t="s">
        <v>230</v>
      </c>
      <c r="E39" s="31" t="s">
        <v>190</v>
      </c>
      <c r="F39" s="32" t="s">
        <v>182</v>
      </c>
      <c r="G39" s="32" t="s">
        <v>191</v>
      </c>
      <c r="H39" s="33" t="s">
        <v>231</v>
      </c>
      <c r="I39" s="50">
        <v>5793.36</v>
      </c>
      <c r="J39" s="32" t="s">
        <v>232</v>
      </c>
      <c r="K39" s="28" t="s">
        <v>55</v>
      </c>
      <c r="L39" s="28" t="s">
        <v>219</v>
      </c>
      <c r="M39" s="32" t="s">
        <v>186</v>
      </c>
    </row>
    <row r="40" spans="1:13" ht="242.25" x14ac:dyDescent="0.25">
      <c r="A40" s="13">
        <f t="shared" si="0"/>
        <v>37</v>
      </c>
      <c r="B40" s="28" t="s">
        <v>187</v>
      </c>
      <c r="C40" s="29" t="s">
        <v>188</v>
      </c>
      <c r="D40" s="30" t="s">
        <v>233</v>
      </c>
      <c r="E40" s="31" t="s">
        <v>190</v>
      </c>
      <c r="F40" s="32" t="s">
        <v>182</v>
      </c>
      <c r="G40" s="32" t="s">
        <v>191</v>
      </c>
      <c r="H40" s="33" t="s">
        <v>227</v>
      </c>
      <c r="I40" s="79">
        <v>3535.0801499999998</v>
      </c>
      <c r="J40" s="32" t="s">
        <v>234</v>
      </c>
      <c r="K40" s="28" t="s">
        <v>55</v>
      </c>
      <c r="L40" s="28" t="s">
        <v>235</v>
      </c>
      <c r="M40" s="32" t="s">
        <v>186</v>
      </c>
    </row>
    <row r="41" spans="1:13" ht="76.5" x14ac:dyDescent="0.25">
      <c r="A41" s="13">
        <f t="shared" si="0"/>
        <v>38</v>
      </c>
      <c r="B41" s="28" t="s">
        <v>236</v>
      </c>
      <c r="C41" s="29" t="s">
        <v>237</v>
      </c>
      <c r="D41" s="30" t="s">
        <v>238</v>
      </c>
      <c r="E41" s="31" t="s">
        <v>239</v>
      </c>
      <c r="F41" s="32" t="s">
        <v>146</v>
      </c>
      <c r="G41" s="32" t="s">
        <v>240</v>
      </c>
      <c r="H41" s="33">
        <v>27231</v>
      </c>
      <c r="I41" s="50">
        <v>12000</v>
      </c>
      <c r="J41" s="32" t="s">
        <v>241</v>
      </c>
      <c r="K41" s="28" t="s">
        <v>242</v>
      </c>
      <c r="L41" s="28" t="s">
        <v>243</v>
      </c>
      <c r="M41" s="32" t="s">
        <v>48</v>
      </c>
    </row>
    <row r="42" spans="1:13" ht="409.5" x14ac:dyDescent="0.25">
      <c r="A42" s="13">
        <f t="shared" si="0"/>
        <v>39</v>
      </c>
      <c r="B42" s="28" t="s">
        <v>187</v>
      </c>
      <c r="C42" s="29" t="s">
        <v>188</v>
      </c>
      <c r="D42" s="30" t="s">
        <v>244</v>
      </c>
      <c r="E42" s="31" t="s">
        <v>41</v>
      </c>
      <c r="F42" s="32" t="s">
        <v>182</v>
      </c>
      <c r="G42" s="32" t="s">
        <v>191</v>
      </c>
      <c r="H42" s="33" t="s">
        <v>216</v>
      </c>
      <c r="I42" s="50">
        <v>11016.067999999999</v>
      </c>
      <c r="J42" s="32" t="s">
        <v>245</v>
      </c>
      <c r="K42" s="28" t="s">
        <v>66</v>
      </c>
      <c r="L42" s="28" t="s">
        <v>246</v>
      </c>
      <c r="M42" s="32" t="s">
        <v>186</v>
      </c>
    </row>
    <row r="43" spans="1:13" ht="382.5" x14ac:dyDescent="0.25">
      <c r="A43" s="13">
        <f t="shared" si="0"/>
        <v>40</v>
      </c>
      <c r="B43" s="28" t="s">
        <v>187</v>
      </c>
      <c r="C43" s="29" t="s">
        <v>188</v>
      </c>
      <c r="D43" s="30" t="s">
        <v>247</v>
      </c>
      <c r="E43" s="31" t="s">
        <v>41</v>
      </c>
      <c r="F43" s="32" t="s">
        <v>182</v>
      </c>
      <c r="G43" s="32" t="s">
        <v>191</v>
      </c>
      <c r="H43" s="33" t="s">
        <v>231</v>
      </c>
      <c r="I43" s="50">
        <v>2587</v>
      </c>
      <c r="J43" s="32" t="s">
        <v>248</v>
      </c>
      <c r="K43" s="28" t="s">
        <v>66</v>
      </c>
      <c r="L43" s="28" t="s">
        <v>249</v>
      </c>
      <c r="M43" s="32" t="s">
        <v>186</v>
      </c>
    </row>
    <row r="44" spans="1:13" ht="38.25" x14ac:dyDescent="0.25">
      <c r="A44" s="13">
        <f t="shared" si="0"/>
        <v>41</v>
      </c>
      <c r="B44" s="28" t="s">
        <v>250</v>
      </c>
      <c r="C44" s="29" t="s">
        <v>251</v>
      </c>
      <c r="D44" s="30" t="s">
        <v>252</v>
      </c>
      <c r="E44" s="31" t="s">
        <v>253</v>
      </c>
      <c r="F44" s="32" t="s">
        <v>73</v>
      </c>
      <c r="G44" s="32" t="s">
        <v>34</v>
      </c>
      <c r="H44" s="33" t="s">
        <v>254</v>
      </c>
      <c r="I44" s="80">
        <v>293.60000000000002</v>
      </c>
      <c r="J44" s="32" t="s">
        <v>255</v>
      </c>
      <c r="K44" s="28" t="s">
        <v>256</v>
      </c>
      <c r="L44" s="28" t="s">
        <v>95</v>
      </c>
      <c r="M44" s="32" t="s">
        <v>48</v>
      </c>
    </row>
    <row r="45" spans="1:13" ht="38.25" x14ac:dyDescent="0.25">
      <c r="A45" s="13">
        <f t="shared" si="0"/>
        <v>42</v>
      </c>
      <c r="B45" s="28" t="s">
        <v>250</v>
      </c>
      <c r="C45" s="29" t="s">
        <v>251</v>
      </c>
      <c r="D45" s="30" t="s">
        <v>257</v>
      </c>
      <c r="E45" s="31" t="s">
        <v>253</v>
      </c>
      <c r="F45" s="32" t="s">
        <v>73</v>
      </c>
      <c r="G45" s="32" t="s">
        <v>34</v>
      </c>
      <c r="H45" s="33" t="s">
        <v>254</v>
      </c>
      <c r="I45" s="80">
        <v>184.8</v>
      </c>
      <c r="J45" s="32" t="s">
        <v>258</v>
      </c>
      <c r="K45" s="28" t="s">
        <v>256</v>
      </c>
      <c r="L45" s="28" t="s">
        <v>95</v>
      </c>
      <c r="M45" s="32" t="s">
        <v>48</v>
      </c>
    </row>
    <row r="46" spans="1:13" ht="38.25" x14ac:dyDescent="0.25">
      <c r="A46" s="13">
        <f t="shared" si="0"/>
        <v>43</v>
      </c>
      <c r="B46" s="28" t="s">
        <v>250</v>
      </c>
      <c r="C46" s="29" t="s">
        <v>251</v>
      </c>
      <c r="D46" s="30" t="s">
        <v>259</v>
      </c>
      <c r="E46" s="31" t="s">
        <v>253</v>
      </c>
      <c r="F46" s="32" t="s">
        <v>73</v>
      </c>
      <c r="G46" s="32" t="s">
        <v>34</v>
      </c>
      <c r="H46" s="33" t="s">
        <v>260</v>
      </c>
      <c r="I46" s="80">
        <v>159.6</v>
      </c>
      <c r="J46" s="32" t="s">
        <v>261</v>
      </c>
      <c r="K46" s="28" t="s">
        <v>256</v>
      </c>
      <c r="L46" s="28" t="s">
        <v>95</v>
      </c>
      <c r="M46" s="32" t="s">
        <v>48</v>
      </c>
    </row>
    <row r="47" spans="1:13" ht="306" x14ac:dyDescent="0.25">
      <c r="A47" s="13">
        <f t="shared" si="0"/>
        <v>44</v>
      </c>
      <c r="B47" s="28" t="s">
        <v>187</v>
      </c>
      <c r="C47" s="29" t="s">
        <v>188</v>
      </c>
      <c r="D47" s="30" t="s">
        <v>262</v>
      </c>
      <c r="E47" s="31" t="s">
        <v>41</v>
      </c>
      <c r="F47" s="32" t="s">
        <v>182</v>
      </c>
      <c r="G47" s="32" t="s">
        <v>191</v>
      </c>
      <c r="H47" s="33" t="s">
        <v>263</v>
      </c>
      <c r="I47" s="34">
        <v>1225.704</v>
      </c>
      <c r="J47" s="32" t="s">
        <v>264</v>
      </c>
      <c r="K47" s="28" t="s">
        <v>66</v>
      </c>
      <c r="L47" s="28" t="s">
        <v>265</v>
      </c>
      <c r="M47" s="32" t="s">
        <v>186</v>
      </c>
    </row>
    <row r="48" spans="1:13" ht="51" x14ac:dyDescent="0.25">
      <c r="A48" s="13">
        <f t="shared" si="0"/>
        <v>45</v>
      </c>
      <c r="B48" s="28" t="s">
        <v>266</v>
      </c>
      <c r="C48" s="29" t="s">
        <v>266</v>
      </c>
      <c r="D48" s="30" t="s">
        <v>267</v>
      </c>
      <c r="E48" s="31" t="s">
        <v>205</v>
      </c>
      <c r="F48" s="32" t="s">
        <v>73</v>
      </c>
      <c r="G48" s="32" t="s">
        <v>268</v>
      </c>
      <c r="H48" s="33" t="s">
        <v>269</v>
      </c>
      <c r="I48" s="32">
        <v>987.39599999999996</v>
      </c>
      <c r="J48" s="32" t="s">
        <v>270</v>
      </c>
      <c r="K48" s="28" t="s">
        <v>271</v>
      </c>
      <c r="L48" s="28" t="s">
        <v>95</v>
      </c>
      <c r="M48" s="32" t="s">
        <v>272</v>
      </c>
    </row>
    <row r="49" spans="1:13" ht="51" x14ac:dyDescent="0.25">
      <c r="A49" s="13">
        <f t="shared" si="0"/>
        <v>46</v>
      </c>
      <c r="B49" s="28" t="s">
        <v>273</v>
      </c>
      <c r="C49" s="29" t="s">
        <v>274</v>
      </c>
      <c r="D49" s="30" t="s">
        <v>275</v>
      </c>
      <c r="E49" s="31" t="s">
        <v>276</v>
      </c>
      <c r="F49" s="32" t="s">
        <v>277</v>
      </c>
      <c r="G49" s="32" t="s">
        <v>34</v>
      </c>
      <c r="H49" s="33">
        <v>10</v>
      </c>
      <c r="I49" s="50">
        <v>16338.24</v>
      </c>
      <c r="J49" s="32" t="s">
        <v>278</v>
      </c>
      <c r="K49" s="28" t="s">
        <v>279</v>
      </c>
      <c r="L49" s="28" t="s">
        <v>95</v>
      </c>
      <c r="M49" s="32" t="s">
        <v>272</v>
      </c>
    </row>
    <row r="50" spans="1:13" ht="153" x14ac:dyDescent="0.25">
      <c r="A50" s="13">
        <f t="shared" si="0"/>
        <v>47</v>
      </c>
      <c r="B50" s="28" t="s">
        <v>195</v>
      </c>
      <c r="C50" s="29" t="s">
        <v>196</v>
      </c>
      <c r="D50" s="30" t="s">
        <v>280</v>
      </c>
      <c r="E50" s="31" t="s">
        <v>41</v>
      </c>
      <c r="F50" s="32" t="s">
        <v>182</v>
      </c>
      <c r="G50" s="32" t="s">
        <v>191</v>
      </c>
      <c r="H50" s="33" t="s">
        <v>281</v>
      </c>
      <c r="I50" s="32">
        <v>750.36</v>
      </c>
      <c r="J50" s="32" t="s">
        <v>282</v>
      </c>
      <c r="K50" s="28" t="s">
        <v>271</v>
      </c>
      <c r="L50" s="28" t="s">
        <v>283</v>
      </c>
      <c r="M50" s="32" t="s">
        <v>186</v>
      </c>
    </row>
    <row r="51" spans="1:13" ht="38.25" x14ac:dyDescent="0.25">
      <c r="A51" s="13">
        <f t="shared" si="0"/>
        <v>48</v>
      </c>
      <c r="B51" s="28" t="s">
        <v>284</v>
      </c>
      <c r="C51" s="29" t="s">
        <v>284</v>
      </c>
      <c r="D51" s="30" t="s">
        <v>285</v>
      </c>
      <c r="E51" s="31" t="s">
        <v>286</v>
      </c>
      <c r="F51" s="32" t="s">
        <v>146</v>
      </c>
      <c r="G51" s="32" t="s">
        <v>92</v>
      </c>
      <c r="H51" s="33" t="s">
        <v>287</v>
      </c>
      <c r="I51" s="50">
        <v>24000</v>
      </c>
      <c r="J51" s="32" t="s">
        <v>288</v>
      </c>
      <c r="K51" s="28" t="s">
        <v>271</v>
      </c>
      <c r="L51" s="28" t="s">
        <v>289</v>
      </c>
      <c r="M51" s="32" t="s">
        <v>272</v>
      </c>
    </row>
    <row r="52" spans="1:13" ht="114.75" x14ac:dyDescent="0.25">
      <c r="A52" s="13">
        <f t="shared" si="0"/>
        <v>49</v>
      </c>
      <c r="B52" s="28" t="s">
        <v>290</v>
      </c>
      <c r="C52" s="29" t="s">
        <v>291</v>
      </c>
      <c r="D52" s="30" t="s">
        <v>292</v>
      </c>
      <c r="E52" s="31" t="s">
        <v>293</v>
      </c>
      <c r="F52" s="32" t="s">
        <v>294</v>
      </c>
      <c r="G52" s="32" t="s">
        <v>92</v>
      </c>
      <c r="H52" s="33">
        <v>2</v>
      </c>
      <c r="I52" s="80">
        <v>269.5</v>
      </c>
      <c r="J52" s="32" t="s">
        <v>295</v>
      </c>
      <c r="K52" s="28" t="s">
        <v>213</v>
      </c>
      <c r="L52" s="28" t="s">
        <v>296</v>
      </c>
      <c r="M52" s="32" t="s">
        <v>38</v>
      </c>
    </row>
    <row r="53" spans="1:13" ht="51" x14ac:dyDescent="0.25">
      <c r="A53" s="13">
        <f t="shared" si="0"/>
        <v>50</v>
      </c>
      <c r="B53" s="28" t="s">
        <v>297</v>
      </c>
      <c r="C53" s="29" t="s">
        <v>155</v>
      </c>
      <c r="D53" s="30" t="s">
        <v>298</v>
      </c>
      <c r="E53" s="31" t="s">
        <v>299</v>
      </c>
      <c r="F53" s="32" t="s">
        <v>60</v>
      </c>
      <c r="G53" s="32" t="s">
        <v>300</v>
      </c>
      <c r="H53" s="32" t="s">
        <v>300</v>
      </c>
      <c r="I53" s="32" t="s">
        <v>301</v>
      </c>
      <c r="J53" s="32" t="s">
        <v>302</v>
      </c>
      <c r="K53" s="28" t="s">
        <v>213</v>
      </c>
      <c r="L53" s="28" t="s">
        <v>303</v>
      </c>
      <c r="M53" s="32" t="s">
        <v>48</v>
      </c>
    </row>
    <row r="54" spans="1:13" ht="51" x14ac:dyDescent="0.25">
      <c r="A54" s="13">
        <f t="shared" si="0"/>
        <v>51</v>
      </c>
      <c r="B54" s="28" t="s">
        <v>119</v>
      </c>
      <c r="C54" s="29" t="s">
        <v>119</v>
      </c>
      <c r="D54" s="30" t="s">
        <v>304</v>
      </c>
      <c r="E54" s="31" t="s">
        <v>107</v>
      </c>
      <c r="F54" s="32" t="s">
        <v>87</v>
      </c>
      <c r="G54" s="32" t="s">
        <v>121</v>
      </c>
      <c r="H54" s="33" t="s">
        <v>305</v>
      </c>
      <c r="I54" s="50">
        <v>1255</v>
      </c>
      <c r="J54" s="32" t="s">
        <v>306</v>
      </c>
      <c r="K54" s="28" t="s">
        <v>271</v>
      </c>
      <c r="L54" s="28" t="s">
        <v>307</v>
      </c>
      <c r="M54" s="32" t="s">
        <v>123</v>
      </c>
    </row>
    <row r="55" spans="1:13" ht="51" x14ac:dyDescent="0.25">
      <c r="A55" s="13">
        <f t="shared" si="0"/>
        <v>52</v>
      </c>
      <c r="B55" s="28" t="s">
        <v>308</v>
      </c>
      <c r="C55" s="29" t="s">
        <v>309</v>
      </c>
      <c r="D55" s="30" t="s">
        <v>310</v>
      </c>
      <c r="E55" s="31" t="s">
        <v>253</v>
      </c>
      <c r="F55" s="32" t="s">
        <v>73</v>
      </c>
      <c r="G55" s="32" t="s">
        <v>311</v>
      </c>
      <c r="H55" s="33">
        <v>192</v>
      </c>
      <c r="I55" s="32">
        <v>397.77640000000002</v>
      </c>
      <c r="J55" s="32" t="s">
        <v>312</v>
      </c>
      <c r="K55" s="28" t="s">
        <v>271</v>
      </c>
      <c r="L55" s="28" t="s">
        <v>313</v>
      </c>
      <c r="M55" s="32" t="s">
        <v>272</v>
      </c>
    </row>
    <row r="56" spans="1:13" ht="51" x14ac:dyDescent="0.25">
      <c r="A56" s="13">
        <f t="shared" si="0"/>
        <v>53</v>
      </c>
      <c r="B56" s="28" t="s">
        <v>314</v>
      </c>
      <c r="C56" s="29" t="s">
        <v>315</v>
      </c>
      <c r="D56" s="30" t="s">
        <v>316</v>
      </c>
      <c r="E56" s="31" t="s">
        <v>145</v>
      </c>
      <c r="F56" s="32" t="s">
        <v>60</v>
      </c>
      <c r="G56" s="32" t="s">
        <v>34</v>
      </c>
      <c r="H56" s="33">
        <v>16</v>
      </c>
      <c r="I56" s="81">
        <v>1050</v>
      </c>
      <c r="J56" s="32" t="s">
        <v>317</v>
      </c>
      <c r="K56" s="28" t="s">
        <v>46</v>
      </c>
      <c r="L56" s="28" t="s">
        <v>318</v>
      </c>
      <c r="M56" s="32" t="s">
        <v>48</v>
      </c>
    </row>
    <row r="57" spans="1:13" ht="76.5" x14ac:dyDescent="0.25">
      <c r="A57" s="13">
        <f t="shared" si="0"/>
        <v>54</v>
      </c>
      <c r="B57" s="28" t="s">
        <v>319</v>
      </c>
      <c r="C57" s="29" t="s">
        <v>320</v>
      </c>
      <c r="D57" s="30" t="s">
        <v>321</v>
      </c>
      <c r="E57" s="31" t="s">
        <v>253</v>
      </c>
      <c r="F57" s="32" t="s">
        <v>73</v>
      </c>
      <c r="G57" s="32" t="s">
        <v>34</v>
      </c>
      <c r="H57" s="32">
        <v>285</v>
      </c>
      <c r="I57" s="32" t="s">
        <v>322</v>
      </c>
      <c r="J57" s="32" t="s">
        <v>323</v>
      </c>
      <c r="K57" s="28" t="s">
        <v>271</v>
      </c>
      <c r="L57" s="28" t="s">
        <v>324</v>
      </c>
      <c r="M57" s="32" t="s">
        <v>48</v>
      </c>
    </row>
    <row r="58" spans="1:13" ht="89.25" x14ac:dyDescent="0.25">
      <c r="A58" s="13">
        <f t="shared" si="0"/>
        <v>55</v>
      </c>
      <c r="B58" s="28" t="s">
        <v>325</v>
      </c>
      <c r="C58" s="29" t="s">
        <v>326</v>
      </c>
      <c r="D58" s="30" t="s">
        <v>327</v>
      </c>
      <c r="E58" s="31" t="s">
        <v>253</v>
      </c>
      <c r="F58" s="32" t="s">
        <v>73</v>
      </c>
      <c r="G58" s="32" t="s">
        <v>328</v>
      </c>
      <c r="H58" s="33" t="s">
        <v>329</v>
      </c>
      <c r="I58" s="32" t="s">
        <v>330</v>
      </c>
      <c r="J58" s="32" t="s">
        <v>331</v>
      </c>
      <c r="K58" s="28" t="s">
        <v>271</v>
      </c>
      <c r="L58" s="28" t="s">
        <v>324</v>
      </c>
      <c r="M58" s="32" t="s">
        <v>48</v>
      </c>
    </row>
    <row r="59" spans="1:13" ht="76.5" x14ac:dyDescent="0.25">
      <c r="A59" s="13">
        <f t="shared" si="0"/>
        <v>56</v>
      </c>
      <c r="B59" s="32" t="s">
        <v>319</v>
      </c>
      <c r="C59" s="29" t="s">
        <v>319</v>
      </c>
      <c r="D59" s="30" t="s">
        <v>332</v>
      </c>
      <c r="E59" s="31" t="s">
        <v>333</v>
      </c>
      <c r="F59" s="32" t="s">
        <v>73</v>
      </c>
      <c r="G59" s="32" t="s">
        <v>34</v>
      </c>
      <c r="H59" s="32">
        <v>1752</v>
      </c>
      <c r="I59" s="80">
        <v>995</v>
      </c>
      <c r="J59" s="32" t="s">
        <v>331</v>
      </c>
      <c r="K59" s="28" t="s">
        <v>271</v>
      </c>
      <c r="L59" s="28" t="s">
        <v>324</v>
      </c>
      <c r="M59" s="32" t="s">
        <v>48</v>
      </c>
    </row>
    <row r="60" spans="1:13" ht="102" x14ac:dyDescent="0.25">
      <c r="A60" s="13">
        <f t="shared" si="0"/>
        <v>57</v>
      </c>
      <c r="B60" s="28" t="s">
        <v>334</v>
      </c>
      <c r="C60" s="29" t="s">
        <v>335</v>
      </c>
      <c r="D60" s="30" t="s">
        <v>336</v>
      </c>
      <c r="E60" s="31" t="s">
        <v>337</v>
      </c>
      <c r="F60" s="32" t="s">
        <v>338</v>
      </c>
      <c r="G60" s="32" t="s">
        <v>92</v>
      </c>
      <c r="H60" s="33" t="s">
        <v>269</v>
      </c>
      <c r="I60" s="32">
        <v>453.72800000000001</v>
      </c>
      <c r="J60" s="32" t="s">
        <v>339</v>
      </c>
      <c r="K60" s="28" t="s">
        <v>213</v>
      </c>
      <c r="L60" s="28" t="s">
        <v>340</v>
      </c>
      <c r="M60" s="32" t="s">
        <v>123</v>
      </c>
    </row>
    <row r="61" spans="1:13" ht="51" x14ac:dyDescent="0.25">
      <c r="A61" s="13">
        <f t="shared" si="0"/>
        <v>58</v>
      </c>
      <c r="B61" s="28" t="s">
        <v>266</v>
      </c>
      <c r="C61" s="29" t="s">
        <v>266</v>
      </c>
      <c r="D61" s="30" t="s">
        <v>341</v>
      </c>
      <c r="E61" s="31" t="s">
        <v>72</v>
      </c>
      <c r="F61" s="32" t="s">
        <v>73</v>
      </c>
      <c r="G61" s="32" t="s">
        <v>34</v>
      </c>
      <c r="H61" s="33" t="s">
        <v>342</v>
      </c>
      <c r="I61" s="32" t="s">
        <v>343</v>
      </c>
      <c r="J61" s="32" t="s">
        <v>344</v>
      </c>
      <c r="K61" s="28" t="s">
        <v>345</v>
      </c>
      <c r="L61" s="28" t="s">
        <v>346</v>
      </c>
      <c r="M61" s="32" t="s">
        <v>48</v>
      </c>
    </row>
    <row r="62" spans="1:13" ht="63.75" x14ac:dyDescent="0.25">
      <c r="A62" s="13">
        <f t="shared" si="0"/>
        <v>59</v>
      </c>
      <c r="B62" s="28" t="s">
        <v>347</v>
      </c>
      <c r="C62" s="29" t="s">
        <v>348</v>
      </c>
      <c r="D62" s="30" t="s">
        <v>349</v>
      </c>
      <c r="E62" s="31" t="s">
        <v>350</v>
      </c>
      <c r="F62" s="32" t="s">
        <v>351</v>
      </c>
      <c r="G62" s="32" t="s">
        <v>92</v>
      </c>
      <c r="H62" s="33" t="s">
        <v>93</v>
      </c>
      <c r="I62" s="50">
        <v>1500</v>
      </c>
      <c r="J62" s="32" t="s">
        <v>352</v>
      </c>
      <c r="K62" s="28" t="s">
        <v>353</v>
      </c>
      <c r="L62" s="28" t="s">
        <v>354</v>
      </c>
      <c r="M62" s="32" t="s">
        <v>355</v>
      </c>
    </row>
    <row r="63" spans="1:13" ht="63.75" x14ac:dyDescent="0.25">
      <c r="A63" s="13">
        <f t="shared" si="0"/>
        <v>60</v>
      </c>
      <c r="B63" s="28" t="s">
        <v>356</v>
      </c>
      <c r="C63" s="29" t="s">
        <v>356</v>
      </c>
      <c r="D63" s="30" t="s">
        <v>357</v>
      </c>
      <c r="E63" s="31" t="s">
        <v>350</v>
      </c>
      <c r="F63" s="32" t="s">
        <v>351</v>
      </c>
      <c r="G63" s="32" t="s">
        <v>92</v>
      </c>
      <c r="H63" s="33" t="s">
        <v>93</v>
      </c>
      <c r="I63" s="50">
        <v>6000</v>
      </c>
      <c r="J63" s="32" t="s">
        <v>358</v>
      </c>
      <c r="K63" s="28" t="s">
        <v>353</v>
      </c>
      <c r="L63" s="28" t="s">
        <v>354</v>
      </c>
      <c r="M63" s="32" t="s">
        <v>355</v>
      </c>
    </row>
    <row r="64" spans="1:13" ht="51" x14ac:dyDescent="0.25">
      <c r="A64" s="13">
        <f t="shared" si="0"/>
        <v>61</v>
      </c>
      <c r="B64" s="28" t="s">
        <v>359</v>
      </c>
      <c r="C64" s="29" t="s">
        <v>360</v>
      </c>
      <c r="D64" s="30" t="s">
        <v>361</v>
      </c>
      <c r="E64" s="31" t="s">
        <v>362</v>
      </c>
      <c r="F64" s="32" t="s">
        <v>363</v>
      </c>
      <c r="G64" s="32" t="s">
        <v>92</v>
      </c>
      <c r="H64" s="33" t="s">
        <v>93</v>
      </c>
      <c r="I64" s="50">
        <v>2900</v>
      </c>
      <c r="J64" s="32" t="s">
        <v>364</v>
      </c>
      <c r="K64" s="28" t="s">
        <v>353</v>
      </c>
      <c r="L64" s="28" t="s">
        <v>365</v>
      </c>
      <c r="M64" s="32" t="s">
        <v>355</v>
      </c>
    </row>
    <row r="65" spans="1:13" ht="76.5" x14ac:dyDescent="0.25">
      <c r="A65" s="13">
        <f t="shared" si="0"/>
        <v>62</v>
      </c>
      <c r="B65" s="28" t="s">
        <v>366</v>
      </c>
      <c r="C65" s="29" t="s">
        <v>366</v>
      </c>
      <c r="D65" s="30" t="s">
        <v>367</v>
      </c>
      <c r="E65" s="31" t="s">
        <v>368</v>
      </c>
      <c r="F65" s="32" t="s">
        <v>369</v>
      </c>
      <c r="G65" s="32" t="s">
        <v>370</v>
      </c>
      <c r="H65" s="33" t="s">
        <v>93</v>
      </c>
      <c r="I65" s="50">
        <v>4000</v>
      </c>
      <c r="J65" s="32" t="s">
        <v>371</v>
      </c>
      <c r="K65" s="28" t="s">
        <v>353</v>
      </c>
      <c r="L65" s="28" t="s">
        <v>354</v>
      </c>
      <c r="M65" s="32" t="s">
        <v>355</v>
      </c>
    </row>
    <row r="66" spans="1:13" ht="76.5" x14ac:dyDescent="0.25">
      <c r="A66" s="13">
        <f t="shared" si="0"/>
        <v>63</v>
      </c>
      <c r="B66" s="28" t="s">
        <v>366</v>
      </c>
      <c r="C66" s="29" t="s">
        <v>372</v>
      </c>
      <c r="D66" s="30" t="s">
        <v>373</v>
      </c>
      <c r="E66" s="31" t="s">
        <v>368</v>
      </c>
      <c r="F66" s="32" t="s">
        <v>369</v>
      </c>
      <c r="G66" s="32" t="s">
        <v>374</v>
      </c>
      <c r="H66" s="33" t="s">
        <v>93</v>
      </c>
      <c r="I66" s="50">
        <v>4000</v>
      </c>
      <c r="J66" s="32" t="s">
        <v>371</v>
      </c>
      <c r="K66" s="28" t="s">
        <v>353</v>
      </c>
      <c r="L66" s="28" t="s">
        <v>354</v>
      </c>
      <c r="M66" s="32" t="s">
        <v>355</v>
      </c>
    </row>
    <row r="67" spans="1:13" ht="76.5" x14ac:dyDescent="0.25">
      <c r="A67" s="13">
        <f t="shared" si="0"/>
        <v>64</v>
      </c>
      <c r="B67" s="28" t="s">
        <v>366</v>
      </c>
      <c r="C67" s="29" t="s">
        <v>375</v>
      </c>
      <c r="D67" s="30" t="s">
        <v>376</v>
      </c>
      <c r="E67" s="31" t="s">
        <v>368</v>
      </c>
      <c r="F67" s="32" t="s">
        <v>369</v>
      </c>
      <c r="G67" s="32" t="s">
        <v>374</v>
      </c>
      <c r="H67" s="33" t="s">
        <v>93</v>
      </c>
      <c r="I67" s="50">
        <v>9000</v>
      </c>
      <c r="J67" s="32" t="s">
        <v>377</v>
      </c>
      <c r="K67" s="28" t="s">
        <v>353</v>
      </c>
      <c r="L67" s="28" t="s">
        <v>354</v>
      </c>
      <c r="M67" s="32" t="s">
        <v>355</v>
      </c>
    </row>
    <row r="68" spans="1:13" ht="63.75" x14ac:dyDescent="0.25">
      <c r="A68" s="13">
        <f t="shared" si="0"/>
        <v>65</v>
      </c>
      <c r="B68" s="28" t="s">
        <v>378</v>
      </c>
      <c r="C68" s="29" t="s">
        <v>378</v>
      </c>
      <c r="D68" s="30" t="s">
        <v>379</v>
      </c>
      <c r="E68" s="31" t="s">
        <v>362</v>
      </c>
      <c r="F68" s="32" t="s">
        <v>338</v>
      </c>
      <c r="G68" s="32" t="s">
        <v>92</v>
      </c>
      <c r="H68" s="33" t="s">
        <v>93</v>
      </c>
      <c r="I68" s="50">
        <v>1000</v>
      </c>
      <c r="J68" s="32" t="s">
        <v>380</v>
      </c>
      <c r="K68" s="28" t="s">
        <v>353</v>
      </c>
      <c r="L68" s="28" t="s">
        <v>354</v>
      </c>
      <c r="M68" s="32" t="s">
        <v>355</v>
      </c>
    </row>
    <row r="69" spans="1:13" ht="76.5" x14ac:dyDescent="0.25">
      <c r="A69" s="13">
        <f t="shared" si="0"/>
        <v>66</v>
      </c>
      <c r="B69" s="28" t="s">
        <v>381</v>
      </c>
      <c r="C69" s="29" t="s">
        <v>381</v>
      </c>
      <c r="D69" s="30" t="s">
        <v>382</v>
      </c>
      <c r="E69" s="31" t="s">
        <v>383</v>
      </c>
      <c r="F69" s="32" t="s">
        <v>369</v>
      </c>
      <c r="G69" s="32" t="s">
        <v>92</v>
      </c>
      <c r="H69" s="33" t="s">
        <v>93</v>
      </c>
      <c r="I69" s="50">
        <v>1213.2</v>
      </c>
      <c r="J69" s="32" t="s">
        <v>384</v>
      </c>
      <c r="K69" s="28" t="s">
        <v>46</v>
      </c>
      <c r="L69" s="28" t="s">
        <v>354</v>
      </c>
      <c r="M69" s="32" t="s">
        <v>355</v>
      </c>
    </row>
    <row r="70" spans="1:13" ht="76.5" x14ac:dyDescent="0.25">
      <c r="A70" s="13">
        <f t="shared" si="0"/>
        <v>67</v>
      </c>
      <c r="B70" s="28" t="s">
        <v>381</v>
      </c>
      <c r="C70" s="29" t="s">
        <v>381</v>
      </c>
      <c r="D70" s="30" t="s">
        <v>385</v>
      </c>
      <c r="E70" s="31" t="s">
        <v>383</v>
      </c>
      <c r="F70" s="32" t="s">
        <v>369</v>
      </c>
      <c r="G70" s="32" t="s">
        <v>92</v>
      </c>
      <c r="H70" s="33" t="s">
        <v>93</v>
      </c>
      <c r="I70" s="50">
        <v>739.38</v>
      </c>
      <c r="J70" s="32" t="s">
        <v>386</v>
      </c>
      <c r="K70" s="28" t="s">
        <v>46</v>
      </c>
      <c r="L70" s="28" t="s">
        <v>354</v>
      </c>
      <c r="M70" s="32" t="s">
        <v>355</v>
      </c>
    </row>
    <row r="71" spans="1:13" ht="76.5" x14ac:dyDescent="0.25">
      <c r="A71" s="13">
        <f t="shared" ref="A71:A134" si="1">A70+1</f>
        <v>68</v>
      </c>
      <c r="B71" s="28" t="s">
        <v>387</v>
      </c>
      <c r="C71" s="29" t="s">
        <v>387</v>
      </c>
      <c r="D71" s="30" t="s">
        <v>388</v>
      </c>
      <c r="E71" s="31" t="s">
        <v>383</v>
      </c>
      <c r="F71" s="32" t="s">
        <v>369</v>
      </c>
      <c r="G71" s="32" t="s">
        <v>240</v>
      </c>
      <c r="H71" s="33" t="s">
        <v>93</v>
      </c>
      <c r="I71" s="81">
        <v>33257.383999999998</v>
      </c>
      <c r="J71" s="32" t="s">
        <v>389</v>
      </c>
      <c r="K71" s="28" t="s">
        <v>46</v>
      </c>
      <c r="L71" s="28" t="s">
        <v>354</v>
      </c>
      <c r="M71" s="32" t="s">
        <v>355</v>
      </c>
    </row>
    <row r="72" spans="1:13" ht="76.5" x14ac:dyDescent="0.25">
      <c r="A72" s="13">
        <f t="shared" si="1"/>
        <v>69</v>
      </c>
      <c r="B72" s="28" t="s">
        <v>390</v>
      </c>
      <c r="C72" s="29" t="s">
        <v>390</v>
      </c>
      <c r="D72" s="30" t="s">
        <v>391</v>
      </c>
      <c r="E72" s="31" t="s">
        <v>383</v>
      </c>
      <c r="F72" s="32" t="s">
        <v>369</v>
      </c>
      <c r="G72" s="32" t="s">
        <v>92</v>
      </c>
      <c r="H72" s="33" t="s">
        <v>93</v>
      </c>
      <c r="I72" s="81">
        <v>2345.0279999999998</v>
      </c>
      <c r="J72" s="32" t="s">
        <v>392</v>
      </c>
      <c r="K72" s="28" t="s">
        <v>46</v>
      </c>
      <c r="L72" s="28" t="s">
        <v>354</v>
      </c>
      <c r="M72" s="32" t="s">
        <v>355</v>
      </c>
    </row>
    <row r="73" spans="1:13" ht="76.5" x14ac:dyDescent="0.25">
      <c r="A73" s="13">
        <f t="shared" si="1"/>
        <v>70</v>
      </c>
      <c r="B73" s="28" t="s">
        <v>381</v>
      </c>
      <c r="C73" s="29" t="s">
        <v>381</v>
      </c>
      <c r="D73" s="30" t="s">
        <v>393</v>
      </c>
      <c r="E73" s="31" t="s">
        <v>383</v>
      </c>
      <c r="F73" s="32" t="s">
        <v>369</v>
      </c>
      <c r="G73" s="32" t="s">
        <v>92</v>
      </c>
      <c r="H73" s="33" t="s">
        <v>93</v>
      </c>
      <c r="I73" s="81">
        <v>10304.486000000001</v>
      </c>
      <c r="J73" s="32" t="s">
        <v>394</v>
      </c>
      <c r="K73" s="28" t="s">
        <v>46</v>
      </c>
      <c r="L73" s="28" t="s">
        <v>354</v>
      </c>
      <c r="M73" s="32" t="s">
        <v>355</v>
      </c>
    </row>
    <row r="74" spans="1:13" ht="51" x14ac:dyDescent="0.25">
      <c r="A74" s="13">
        <f t="shared" si="1"/>
        <v>71</v>
      </c>
      <c r="B74" s="28" t="s">
        <v>395</v>
      </c>
      <c r="C74" s="29" t="s">
        <v>396</v>
      </c>
      <c r="D74" s="30" t="s">
        <v>397</v>
      </c>
      <c r="E74" s="31" t="s">
        <v>398</v>
      </c>
      <c r="F74" s="32" t="s">
        <v>100</v>
      </c>
      <c r="G74" s="32" t="s">
        <v>43</v>
      </c>
      <c r="H74" s="33" t="s">
        <v>43</v>
      </c>
      <c r="I74" s="50">
        <v>10374</v>
      </c>
      <c r="J74" s="32" t="s">
        <v>399</v>
      </c>
      <c r="K74" s="28" t="s">
        <v>46</v>
      </c>
      <c r="L74" s="28" t="s">
        <v>95</v>
      </c>
      <c r="M74" s="32" t="s">
        <v>48</v>
      </c>
    </row>
    <row r="75" spans="1:13" ht="51" x14ac:dyDescent="0.25">
      <c r="A75" s="13">
        <f t="shared" si="1"/>
        <v>72</v>
      </c>
      <c r="B75" s="28" t="s">
        <v>400</v>
      </c>
      <c r="C75" s="29" t="s">
        <v>401</v>
      </c>
      <c r="D75" s="30" t="s">
        <v>402</v>
      </c>
      <c r="E75" s="31" t="s">
        <v>398</v>
      </c>
      <c r="F75" s="32" t="s">
        <v>100</v>
      </c>
      <c r="G75" s="32" t="s">
        <v>43</v>
      </c>
      <c r="H75" s="33" t="s">
        <v>43</v>
      </c>
      <c r="I75" s="50">
        <v>14215.56</v>
      </c>
      <c r="J75" s="32" t="s">
        <v>403</v>
      </c>
      <c r="K75" s="28" t="s">
        <v>46</v>
      </c>
      <c r="L75" s="28" t="s">
        <v>95</v>
      </c>
      <c r="M75" s="32" t="s">
        <v>48</v>
      </c>
    </row>
    <row r="76" spans="1:13" ht="51" x14ac:dyDescent="0.25">
      <c r="A76" s="13">
        <f t="shared" si="1"/>
        <v>73</v>
      </c>
      <c r="B76" s="28" t="s">
        <v>400</v>
      </c>
      <c r="C76" s="29" t="s">
        <v>401</v>
      </c>
      <c r="D76" s="30" t="s">
        <v>404</v>
      </c>
      <c r="E76" s="31" t="s">
        <v>398</v>
      </c>
      <c r="F76" s="32" t="s">
        <v>100</v>
      </c>
      <c r="G76" s="32" t="s">
        <v>43</v>
      </c>
      <c r="H76" s="33" t="s">
        <v>43</v>
      </c>
      <c r="I76" s="50">
        <v>9959.0400000000009</v>
      </c>
      <c r="J76" s="32" t="s">
        <v>405</v>
      </c>
      <c r="K76" s="28" t="s">
        <v>46</v>
      </c>
      <c r="L76" s="28" t="s">
        <v>95</v>
      </c>
      <c r="M76" s="32" t="s">
        <v>48</v>
      </c>
    </row>
    <row r="77" spans="1:13" ht="51" x14ac:dyDescent="0.25">
      <c r="A77" s="13">
        <f t="shared" si="1"/>
        <v>74</v>
      </c>
      <c r="B77" s="28" t="s">
        <v>400</v>
      </c>
      <c r="C77" s="29" t="s">
        <v>401</v>
      </c>
      <c r="D77" s="30" t="s">
        <v>406</v>
      </c>
      <c r="E77" s="31" t="s">
        <v>398</v>
      </c>
      <c r="F77" s="32" t="s">
        <v>100</v>
      </c>
      <c r="G77" s="32" t="s">
        <v>43</v>
      </c>
      <c r="H77" s="33" t="s">
        <v>43</v>
      </c>
      <c r="I77" s="81">
        <v>2095.1039999999998</v>
      </c>
      <c r="J77" s="32" t="s">
        <v>407</v>
      </c>
      <c r="K77" s="28" t="s">
        <v>46</v>
      </c>
      <c r="L77" s="28" t="s">
        <v>95</v>
      </c>
      <c r="M77" s="32" t="s">
        <v>48</v>
      </c>
    </row>
    <row r="78" spans="1:13" ht="51" x14ac:dyDescent="0.25">
      <c r="A78" s="13">
        <f t="shared" si="1"/>
        <v>75</v>
      </c>
      <c r="B78" s="28" t="s">
        <v>400</v>
      </c>
      <c r="C78" s="29" t="s">
        <v>401</v>
      </c>
      <c r="D78" s="30" t="s">
        <v>408</v>
      </c>
      <c r="E78" s="31" t="s">
        <v>398</v>
      </c>
      <c r="F78" s="32" t="s">
        <v>100</v>
      </c>
      <c r="G78" s="32" t="s">
        <v>43</v>
      </c>
      <c r="H78" s="33" t="s">
        <v>43</v>
      </c>
      <c r="I78" s="50">
        <v>21098.400000000001</v>
      </c>
      <c r="J78" s="32" t="s">
        <v>409</v>
      </c>
      <c r="K78" s="28" t="s">
        <v>46</v>
      </c>
      <c r="L78" s="28" t="s">
        <v>95</v>
      </c>
      <c r="M78" s="32" t="s">
        <v>48</v>
      </c>
    </row>
    <row r="79" spans="1:13" ht="51" x14ac:dyDescent="0.25">
      <c r="A79" s="13">
        <f t="shared" si="1"/>
        <v>76</v>
      </c>
      <c r="B79" s="28" t="s">
        <v>400</v>
      </c>
      <c r="C79" s="29" t="s">
        <v>401</v>
      </c>
      <c r="D79" s="30" t="s">
        <v>410</v>
      </c>
      <c r="E79" s="31" t="s">
        <v>398</v>
      </c>
      <c r="F79" s="32" t="s">
        <v>100</v>
      </c>
      <c r="G79" s="32" t="s">
        <v>43</v>
      </c>
      <c r="H79" s="33" t="s">
        <v>43</v>
      </c>
      <c r="I79" s="81">
        <v>4785.4080000000004</v>
      </c>
      <c r="J79" s="32" t="s">
        <v>411</v>
      </c>
      <c r="K79" s="28" t="s">
        <v>46</v>
      </c>
      <c r="L79" s="28" t="s">
        <v>95</v>
      </c>
      <c r="M79" s="32" t="s">
        <v>48</v>
      </c>
    </row>
    <row r="80" spans="1:13" ht="51" x14ac:dyDescent="0.25">
      <c r="A80" s="13">
        <f t="shared" si="1"/>
        <v>77</v>
      </c>
      <c r="B80" s="28" t="s">
        <v>400</v>
      </c>
      <c r="C80" s="29" t="s">
        <v>401</v>
      </c>
      <c r="D80" s="30" t="s">
        <v>412</v>
      </c>
      <c r="E80" s="31" t="s">
        <v>398</v>
      </c>
      <c r="F80" s="32" t="s">
        <v>100</v>
      </c>
      <c r="G80" s="32" t="s">
        <v>43</v>
      </c>
      <c r="H80" s="33" t="s">
        <v>43</v>
      </c>
      <c r="I80" s="50">
        <v>725.76</v>
      </c>
      <c r="J80" s="32" t="s">
        <v>413</v>
      </c>
      <c r="K80" s="28" t="s">
        <v>46</v>
      </c>
      <c r="L80" s="28" t="s">
        <v>95</v>
      </c>
      <c r="M80" s="32" t="s">
        <v>48</v>
      </c>
    </row>
    <row r="81" spans="1:13" ht="51" x14ac:dyDescent="0.25">
      <c r="A81" s="13">
        <f t="shared" si="1"/>
        <v>78</v>
      </c>
      <c r="B81" s="28" t="s">
        <v>400</v>
      </c>
      <c r="C81" s="29" t="s">
        <v>401</v>
      </c>
      <c r="D81" s="30" t="s">
        <v>414</v>
      </c>
      <c r="E81" s="31" t="s">
        <v>398</v>
      </c>
      <c r="F81" s="32" t="s">
        <v>100</v>
      </c>
      <c r="G81" s="32" t="s">
        <v>43</v>
      </c>
      <c r="H81" s="33" t="s">
        <v>43</v>
      </c>
      <c r="I81" s="50">
        <v>2856</v>
      </c>
      <c r="J81" s="32" t="s">
        <v>415</v>
      </c>
      <c r="K81" s="28" t="s">
        <v>46</v>
      </c>
      <c r="L81" s="28" t="s">
        <v>95</v>
      </c>
      <c r="M81" s="32" t="s">
        <v>48</v>
      </c>
    </row>
    <row r="82" spans="1:13" ht="51" x14ac:dyDescent="0.25">
      <c r="A82" s="13">
        <f t="shared" si="1"/>
        <v>79</v>
      </c>
      <c r="B82" s="28" t="s">
        <v>400</v>
      </c>
      <c r="C82" s="29" t="s">
        <v>401</v>
      </c>
      <c r="D82" s="30" t="s">
        <v>416</v>
      </c>
      <c r="E82" s="31" t="s">
        <v>398</v>
      </c>
      <c r="F82" s="32" t="s">
        <v>100</v>
      </c>
      <c r="G82" s="32" t="s">
        <v>43</v>
      </c>
      <c r="H82" s="33" t="s">
        <v>43</v>
      </c>
      <c r="I82" s="50">
        <v>13278.72</v>
      </c>
      <c r="J82" s="32" t="s">
        <v>417</v>
      </c>
      <c r="K82" s="28" t="s">
        <v>46</v>
      </c>
      <c r="L82" s="28" t="s">
        <v>95</v>
      </c>
      <c r="M82" s="32" t="s">
        <v>48</v>
      </c>
    </row>
    <row r="83" spans="1:13" ht="76.5" x14ac:dyDescent="0.25">
      <c r="A83" s="13">
        <f t="shared" si="1"/>
        <v>80</v>
      </c>
      <c r="B83" s="28" t="s">
        <v>418</v>
      </c>
      <c r="C83" s="29" t="s">
        <v>418</v>
      </c>
      <c r="D83" s="30" t="s">
        <v>419</v>
      </c>
      <c r="E83" s="31" t="s">
        <v>362</v>
      </c>
      <c r="F83" s="32" t="s">
        <v>146</v>
      </c>
      <c r="G83" s="32" t="s">
        <v>374</v>
      </c>
      <c r="H83" s="33" t="s">
        <v>420</v>
      </c>
      <c r="I83" s="50">
        <f>5060*1.2</f>
        <v>6072</v>
      </c>
      <c r="J83" s="32" t="s">
        <v>421</v>
      </c>
      <c r="K83" s="28" t="s">
        <v>46</v>
      </c>
      <c r="L83" s="28" t="s">
        <v>95</v>
      </c>
      <c r="M83" s="32" t="s">
        <v>186</v>
      </c>
    </row>
    <row r="84" spans="1:13" ht="76.5" x14ac:dyDescent="0.25">
      <c r="A84" s="13">
        <f t="shared" si="1"/>
        <v>81</v>
      </c>
      <c r="B84" s="28" t="s">
        <v>422</v>
      </c>
      <c r="C84" s="29" t="s">
        <v>422</v>
      </c>
      <c r="D84" s="30" t="s">
        <v>423</v>
      </c>
      <c r="E84" s="31" t="s">
        <v>424</v>
      </c>
      <c r="F84" s="32" t="s">
        <v>425</v>
      </c>
      <c r="G84" s="32" t="s">
        <v>92</v>
      </c>
      <c r="H84" s="33" t="s">
        <v>93</v>
      </c>
      <c r="I84" s="50">
        <v>6000</v>
      </c>
      <c r="J84" s="32" t="s">
        <v>426</v>
      </c>
      <c r="K84" s="28" t="s">
        <v>46</v>
      </c>
      <c r="L84" s="28" t="s">
        <v>324</v>
      </c>
      <c r="M84" s="32" t="s">
        <v>427</v>
      </c>
    </row>
    <row r="85" spans="1:13" ht="51" x14ac:dyDescent="0.25">
      <c r="A85" s="13">
        <f t="shared" si="1"/>
        <v>82</v>
      </c>
      <c r="B85" s="28" t="s">
        <v>428</v>
      </c>
      <c r="C85" s="29" t="s">
        <v>429</v>
      </c>
      <c r="D85" s="30" t="s">
        <v>430</v>
      </c>
      <c r="E85" s="31" t="s">
        <v>431</v>
      </c>
      <c r="F85" s="32" t="s">
        <v>146</v>
      </c>
      <c r="G85" s="32" t="s">
        <v>92</v>
      </c>
      <c r="H85" s="33" t="s">
        <v>93</v>
      </c>
      <c r="I85" s="50">
        <v>3500</v>
      </c>
      <c r="J85" s="32" t="s">
        <v>344</v>
      </c>
      <c r="K85" s="28" t="s">
        <v>177</v>
      </c>
      <c r="L85" s="28" t="s">
        <v>432</v>
      </c>
      <c r="M85" s="32" t="s">
        <v>355</v>
      </c>
    </row>
    <row r="86" spans="1:13" ht="76.5" x14ac:dyDescent="0.25">
      <c r="A86" s="13">
        <f t="shared" si="1"/>
        <v>83</v>
      </c>
      <c r="B86" s="28" t="s">
        <v>433</v>
      </c>
      <c r="C86" s="29" t="s">
        <v>434</v>
      </c>
      <c r="D86" s="30" t="s">
        <v>435</v>
      </c>
      <c r="E86" s="31" t="s">
        <v>350</v>
      </c>
      <c r="F86" s="32" t="s">
        <v>351</v>
      </c>
      <c r="G86" s="32" t="s">
        <v>92</v>
      </c>
      <c r="H86" s="33" t="s">
        <v>93</v>
      </c>
      <c r="I86" s="50">
        <v>1000</v>
      </c>
      <c r="J86" s="32" t="s">
        <v>436</v>
      </c>
      <c r="K86" s="28" t="s">
        <v>46</v>
      </c>
      <c r="L86" s="28" t="s">
        <v>324</v>
      </c>
      <c r="M86" s="32" t="s">
        <v>437</v>
      </c>
    </row>
    <row r="87" spans="1:13" ht="76.5" x14ac:dyDescent="0.25">
      <c r="A87" s="13">
        <f t="shared" si="1"/>
        <v>84</v>
      </c>
      <c r="B87" s="28" t="s">
        <v>438</v>
      </c>
      <c r="C87" s="29" t="s">
        <v>438</v>
      </c>
      <c r="D87" s="30" t="s">
        <v>439</v>
      </c>
      <c r="E87" s="31" t="s">
        <v>350</v>
      </c>
      <c r="F87" s="32" t="s">
        <v>351</v>
      </c>
      <c r="G87" s="32" t="s">
        <v>92</v>
      </c>
      <c r="H87" s="33" t="s">
        <v>93</v>
      </c>
      <c r="I87" s="50">
        <v>1000</v>
      </c>
      <c r="J87" s="32" t="s">
        <v>436</v>
      </c>
      <c r="K87" s="28" t="s">
        <v>46</v>
      </c>
      <c r="L87" s="28" t="s">
        <v>324</v>
      </c>
      <c r="M87" s="32" t="s">
        <v>440</v>
      </c>
    </row>
    <row r="88" spans="1:13" ht="76.5" x14ac:dyDescent="0.25">
      <c r="A88" s="13">
        <f t="shared" si="1"/>
        <v>85</v>
      </c>
      <c r="B88" s="28" t="s">
        <v>441</v>
      </c>
      <c r="C88" s="29" t="s">
        <v>441</v>
      </c>
      <c r="D88" s="30" t="s">
        <v>442</v>
      </c>
      <c r="E88" s="31" t="s">
        <v>424</v>
      </c>
      <c r="F88" s="32" t="s">
        <v>146</v>
      </c>
      <c r="G88" s="32" t="s">
        <v>92</v>
      </c>
      <c r="H88" s="33" t="s">
        <v>93</v>
      </c>
      <c r="I88" s="50">
        <v>2000</v>
      </c>
      <c r="J88" s="32" t="s">
        <v>443</v>
      </c>
      <c r="K88" s="28" t="s">
        <v>46</v>
      </c>
      <c r="L88" s="28" t="s">
        <v>324</v>
      </c>
      <c r="M88" s="32" t="s">
        <v>440</v>
      </c>
    </row>
    <row r="89" spans="1:13" ht="76.5" x14ac:dyDescent="0.25">
      <c r="A89" s="13">
        <f t="shared" si="1"/>
        <v>86</v>
      </c>
      <c r="B89" s="28" t="s">
        <v>428</v>
      </c>
      <c r="C89" s="29" t="s">
        <v>428</v>
      </c>
      <c r="D89" s="30" t="s">
        <v>444</v>
      </c>
      <c r="E89" s="31" t="s">
        <v>445</v>
      </c>
      <c r="F89" s="32" t="s">
        <v>446</v>
      </c>
      <c r="G89" s="32" t="s">
        <v>92</v>
      </c>
      <c r="H89" s="33" t="s">
        <v>93</v>
      </c>
      <c r="I89" s="50">
        <v>1000</v>
      </c>
      <c r="J89" s="32" t="s">
        <v>436</v>
      </c>
      <c r="K89" s="28" t="s">
        <v>46</v>
      </c>
      <c r="L89" s="28" t="s">
        <v>324</v>
      </c>
      <c r="M89" s="32" t="s">
        <v>427</v>
      </c>
    </row>
    <row r="90" spans="1:13" ht="76.5" x14ac:dyDescent="0.25">
      <c r="A90" s="13">
        <f t="shared" si="1"/>
        <v>87</v>
      </c>
      <c r="B90" s="28" t="s">
        <v>447</v>
      </c>
      <c r="C90" s="29" t="s">
        <v>447</v>
      </c>
      <c r="D90" s="30" t="s">
        <v>448</v>
      </c>
      <c r="E90" s="31" t="s">
        <v>449</v>
      </c>
      <c r="F90" s="32" t="s">
        <v>351</v>
      </c>
      <c r="G90" s="32" t="s">
        <v>92</v>
      </c>
      <c r="H90" s="33" t="s">
        <v>93</v>
      </c>
      <c r="I90" s="50">
        <v>3500</v>
      </c>
      <c r="J90" s="32" t="s">
        <v>450</v>
      </c>
      <c r="K90" s="28" t="s">
        <v>46</v>
      </c>
      <c r="L90" s="28" t="s">
        <v>324</v>
      </c>
      <c r="M90" s="32" t="s">
        <v>440</v>
      </c>
    </row>
    <row r="91" spans="1:13" ht="76.5" x14ac:dyDescent="0.25">
      <c r="A91" s="13">
        <f t="shared" si="1"/>
        <v>88</v>
      </c>
      <c r="B91" s="28" t="s">
        <v>447</v>
      </c>
      <c r="C91" s="29" t="s">
        <v>447</v>
      </c>
      <c r="D91" s="30" t="s">
        <v>451</v>
      </c>
      <c r="E91" s="31" t="s">
        <v>449</v>
      </c>
      <c r="F91" s="32" t="s">
        <v>351</v>
      </c>
      <c r="G91" s="32" t="s">
        <v>452</v>
      </c>
      <c r="H91" s="33" t="s">
        <v>93</v>
      </c>
      <c r="I91" s="79">
        <v>4447.53334</v>
      </c>
      <c r="J91" s="32" t="s">
        <v>453</v>
      </c>
      <c r="K91" s="28" t="s">
        <v>46</v>
      </c>
      <c r="L91" s="28" t="s">
        <v>324</v>
      </c>
      <c r="M91" s="32" t="s">
        <v>440</v>
      </c>
    </row>
    <row r="92" spans="1:13" ht="140.25" x14ac:dyDescent="0.25">
      <c r="A92" s="13">
        <f t="shared" si="1"/>
        <v>89</v>
      </c>
      <c r="B92" s="28" t="s">
        <v>454</v>
      </c>
      <c r="C92" s="29" t="s">
        <v>455</v>
      </c>
      <c r="D92" s="30" t="s">
        <v>456</v>
      </c>
      <c r="E92" s="31" t="s">
        <v>457</v>
      </c>
      <c r="F92" s="32" t="s">
        <v>369</v>
      </c>
      <c r="G92" s="32" t="s">
        <v>92</v>
      </c>
      <c r="H92" s="33" t="s">
        <v>93</v>
      </c>
      <c r="I92" s="50">
        <v>1976.16</v>
      </c>
      <c r="J92" s="32" t="s">
        <v>458</v>
      </c>
      <c r="K92" s="28" t="s">
        <v>46</v>
      </c>
      <c r="L92" s="28" t="s">
        <v>324</v>
      </c>
      <c r="M92" s="32" t="s">
        <v>440</v>
      </c>
    </row>
    <row r="93" spans="1:13" ht="140.25" x14ac:dyDescent="0.25">
      <c r="A93" s="13">
        <f t="shared" si="1"/>
        <v>90</v>
      </c>
      <c r="B93" s="28" t="s">
        <v>454</v>
      </c>
      <c r="C93" s="29" t="s">
        <v>455</v>
      </c>
      <c r="D93" s="30" t="s">
        <v>459</v>
      </c>
      <c r="E93" s="31" t="s">
        <v>457</v>
      </c>
      <c r="F93" s="32" t="s">
        <v>369</v>
      </c>
      <c r="G93" s="32" t="s">
        <v>92</v>
      </c>
      <c r="H93" s="33" t="s">
        <v>93</v>
      </c>
      <c r="I93" s="50">
        <v>150</v>
      </c>
      <c r="J93" s="32" t="s">
        <v>460</v>
      </c>
      <c r="K93" s="28" t="s">
        <v>46</v>
      </c>
      <c r="L93" s="28" t="s">
        <v>324</v>
      </c>
      <c r="M93" s="32" t="s">
        <v>440</v>
      </c>
    </row>
    <row r="94" spans="1:13" ht="76.5" x14ac:dyDescent="0.25">
      <c r="A94" s="13">
        <f t="shared" si="1"/>
        <v>91</v>
      </c>
      <c r="B94" s="28" t="s">
        <v>461</v>
      </c>
      <c r="C94" s="29" t="s">
        <v>461</v>
      </c>
      <c r="D94" s="30" t="s">
        <v>462</v>
      </c>
      <c r="E94" s="31" t="s">
        <v>350</v>
      </c>
      <c r="F94" s="32" t="s">
        <v>351</v>
      </c>
      <c r="G94" s="32" t="s">
        <v>92</v>
      </c>
      <c r="H94" s="33" t="s">
        <v>93</v>
      </c>
      <c r="I94" s="50">
        <v>52000</v>
      </c>
      <c r="J94" s="32" t="s">
        <v>463</v>
      </c>
      <c r="K94" s="28" t="s">
        <v>46</v>
      </c>
      <c r="L94" s="28" t="s">
        <v>324</v>
      </c>
      <c r="M94" s="32" t="s">
        <v>186</v>
      </c>
    </row>
    <row r="95" spans="1:13" ht="76.5" x14ac:dyDescent="0.25">
      <c r="A95" s="13">
        <f t="shared" si="1"/>
        <v>92</v>
      </c>
      <c r="B95" s="28" t="s">
        <v>461</v>
      </c>
      <c r="C95" s="29" t="s">
        <v>461</v>
      </c>
      <c r="D95" s="30" t="s">
        <v>464</v>
      </c>
      <c r="E95" s="31" t="s">
        <v>350</v>
      </c>
      <c r="F95" s="32" t="s">
        <v>351</v>
      </c>
      <c r="G95" s="32" t="s">
        <v>92</v>
      </c>
      <c r="H95" s="33" t="s">
        <v>93</v>
      </c>
      <c r="I95" s="50">
        <v>10000</v>
      </c>
      <c r="J95" s="32" t="s">
        <v>465</v>
      </c>
      <c r="K95" s="28" t="s">
        <v>46</v>
      </c>
      <c r="L95" s="28" t="s">
        <v>324</v>
      </c>
      <c r="M95" s="32" t="s">
        <v>186</v>
      </c>
    </row>
    <row r="96" spans="1:13" ht="76.5" x14ac:dyDescent="0.25">
      <c r="A96" s="13">
        <f t="shared" si="1"/>
        <v>93</v>
      </c>
      <c r="B96" s="28" t="s">
        <v>466</v>
      </c>
      <c r="C96" s="29" t="s">
        <v>467</v>
      </c>
      <c r="D96" s="30" t="s">
        <v>468</v>
      </c>
      <c r="E96" s="31" t="s">
        <v>350</v>
      </c>
      <c r="F96" s="32" t="s">
        <v>351</v>
      </c>
      <c r="G96" s="32" t="s">
        <v>469</v>
      </c>
      <c r="H96" s="33" t="s">
        <v>93</v>
      </c>
      <c r="I96" s="50">
        <v>10000</v>
      </c>
      <c r="J96" s="32" t="s">
        <v>465</v>
      </c>
      <c r="K96" s="28" t="s">
        <v>46</v>
      </c>
      <c r="L96" s="28" t="s">
        <v>324</v>
      </c>
      <c r="M96" s="32" t="s">
        <v>48</v>
      </c>
    </row>
    <row r="97" spans="1:13" ht="76.5" x14ac:dyDescent="0.25">
      <c r="A97" s="13">
        <f t="shared" si="1"/>
        <v>94</v>
      </c>
      <c r="B97" s="28" t="s">
        <v>470</v>
      </c>
      <c r="C97" s="29" t="s">
        <v>471</v>
      </c>
      <c r="D97" s="30" t="s">
        <v>472</v>
      </c>
      <c r="E97" s="31" t="s">
        <v>473</v>
      </c>
      <c r="F97" s="32" t="s">
        <v>474</v>
      </c>
      <c r="G97" s="32" t="s">
        <v>475</v>
      </c>
      <c r="H97" s="33" t="s">
        <v>476</v>
      </c>
      <c r="I97" s="50">
        <v>81475.95</v>
      </c>
      <c r="J97" s="32" t="s">
        <v>477</v>
      </c>
      <c r="K97" s="28" t="s">
        <v>46</v>
      </c>
      <c r="L97" s="28" t="s">
        <v>324</v>
      </c>
      <c r="M97" s="32" t="s">
        <v>272</v>
      </c>
    </row>
    <row r="98" spans="1:13" ht="38.25" x14ac:dyDescent="0.25">
      <c r="A98" s="13">
        <f t="shared" si="1"/>
        <v>95</v>
      </c>
      <c r="B98" s="19" t="s">
        <v>478</v>
      </c>
      <c r="C98" s="20" t="s">
        <v>479</v>
      </c>
      <c r="D98" s="67" t="s">
        <v>480</v>
      </c>
      <c r="E98" s="22" t="s">
        <v>299</v>
      </c>
      <c r="F98" s="19" t="s">
        <v>481</v>
      </c>
      <c r="G98" s="19" t="s">
        <v>43</v>
      </c>
      <c r="H98" s="25" t="s">
        <v>43</v>
      </c>
      <c r="I98" s="26">
        <f>2900*1.2</f>
        <v>3480</v>
      </c>
      <c r="J98" s="32" t="s">
        <v>94</v>
      </c>
      <c r="K98" s="28" t="s">
        <v>482</v>
      </c>
      <c r="L98" s="28" t="s">
        <v>483</v>
      </c>
      <c r="M98" s="59" t="s">
        <v>48</v>
      </c>
    </row>
    <row r="99" spans="1:13" ht="51" x14ac:dyDescent="0.25">
      <c r="A99" s="13">
        <f t="shared" si="1"/>
        <v>96</v>
      </c>
      <c r="B99" s="28" t="s">
        <v>484</v>
      </c>
      <c r="C99" s="29" t="s">
        <v>485</v>
      </c>
      <c r="D99" s="30" t="s">
        <v>486</v>
      </c>
      <c r="E99" s="31" t="s">
        <v>487</v>
      </c>
      <c r="F99" s="32" t="s">
        <v>488</v>
      </c>
      <c r="G99" s="32" t="s">
        <v>489</v>
      </c>
      <c r="H99" s="33" t="s">
        <v>490</v>
      </c>
      <c r="I99" s="82">
        <v>6000</v>
      </c>
      <c r="J99" s="32" t="s">
        <v>491</v>
      </c>
      <c r="K99" s="28" t="s">
        <v>177</v>
      </c>
      <c r="L99" s="28" t="s">
        <v>492</v>
      </c>
      <c r="M99" s="32" t="s">
        <v>48</v>
      </c>
    </row>
    <row r="100" spans="1:13" ht="51" x14ac:dyDescent="0.25">
      <c r="A100" s="13">
        <f t="shared" si="1"/>
        <v>97</v>
      </c>
      <c r="B100" s="28" t="s">
        <v>493</v>
      </c>
      <c r="C100" s="29" t="s">
        <v>494</v>
      </c>
      <c r="D100" s="30" t="s">
        <v>495</v>
      </c>
      <c r="E100" s="31" t="s">
        <v>487</v>
      </c>
      <c r="F100" s="32" t="s">
        <v>488</v>
      </c>
      <c r="G100" s="32" t="s">
        <v>92</v>
      </c>
      <c r="H100" s="33" t="s">
        <v>490</v>
      </c>
      <c r="I100" s="82">
        <v>6000</v>
      </c>
      <c r="J100" s="32" t="s">
        <v>491</v>
      </c>
      <c r="K100" s="28" t="s">
        <v>177</v>
      </c>
      <c r="L100" s="28" t="s">
        <v>492</v>
      </c>
      <c r="M100" s="32" t="s">
        <v>48</v>
      </c>
    </row>
    <row r="101" spans="1:13" ht="51" x14ac:dyDescent="0.25">
      <c r="A101" s="13">
        <f t="shared" si="1"/>
        <v>98</v>
      </c>
      <c r="B101" s="28" t="s">
        <v>496</v>
      </c>
      <c r="C101" s="29" t="s">
        <v>496</v>
      </c>
      <c r="D101" s="30" t="s">
        <v>497</v>
      </c>
      <c r="E101" s="31" t="s">
        <v>487</v>
      </c>
      <c r="F101" s="32" t="s">
        <v>488</v>
      </c>
      <c r="G101" s="32" t="s">
        <v>498</v>
      </c>
      <c r="H101" s="33" t="s">
        <v>490</v>
      </c>
      <c r="I101" s="82">
        <v>4500</v>
      </c>
      <c r="J101" s="32" t="s">
        <v>491</v>
      </c>
      <c r="K101" s="28" t="s">
        <v>177</v>
      </c>
      <c r="L101" s="28" t="s">
        <v>492</v>
      </c>
      <c r="M101" s="32" t="s">
        <v>48</v>
      </c>
    </row>
    <row r="102" spans="1:13" ht="51" x14ac:dyDescent="0.25">
      <c r="A102" s="13">
        <f t="shared" si="1"/>
        <v>99</v>
      </c>
      <c r="B102" s="28" t="s">
        <v>499</v>
      </c>
      <c r="C102" s="29" t="s">
        <v>500</v>
      </c>
      <c r="D102" s="30" t="s">
        <v>501</v>
      </c>
      <c r="E102" s="31" t="s">
        <v>487</v>
      </c>
      <c r="F102" s="32" t="s">
        <v>488</v>
      </c>
      <c r="G102" s="32" t="s">
        <v>489</v>
      </c>
      <c r="H102" s="33" t="s">
        <v>490</v>
      </c>
      <c r="I102" s="82">
        <v>4000</v>
      </c>
      <c r="J102" s="32" t="s">
        <v>491</v>
      </c>
      <c r="K102" s="28" t="s">
        <v>177</v>
      </c>
      <c r="L102" s="28" t="s">
        <v>492</v>
      </c>
      <c r="M102" s="32" t="s">
        <v>48</v>
      </c>
    </row>
    <row r="103" spans="1:13" ht="51" x14ac:dyDescent="0.25">
      <c r="A103" s="13">
        <f t="shared" si="1"/>
        <v>100</v>
      </c>
      <c r="B103" s="28" t="s">
        <v>493</v>
      </c>
      <c r="C103" s="29" t="s">
        <v>502</v>
      </c>
      <c r="D103" s="30" t="s">
        <v>503</v>
      </c>
      <c r="E103" s="31" t="s">
        <v>487</v>
      </c>
      <c r="F103" s="32" t="s">
        <v>488</v>
      </c>
      <c r="G103" s="32" t="s">
        <v>92</v>
      </c>
      <c r="H103" s="33" t="s">
        <v>490</v>
      </c>
      <c r="I103" s="82">
        <v>2200</v>
      </c>
      <c r="J103" s="32" t="s">
        <v>491</v>
      </c>
      <c r="K103" s="28" t="s">
        <v>177</v>
      </c>
      <c r="L103" s="28" t="s">
        <v>492</v>
      </c>
      <c r="M103" s="32" t="s">
        <v>48</v>
      </c>
    </row>
    <row r="104" spans="1:13" ht="51" x14ac:dyDescent="0.25">
      <c r="A104" s="13">
        <f t="shared" si="1"/>
        <v>101</v>
      </c>
      <c r="B104" s="28" t="s">
        <v>493</v>
      </c>
      <c r="C104" s="29" t="s">
        <v>494</v>
      </c>
      <c r="D104" s="30" t="s">
        <v>504</v>
      </c>
      <c r="E104" s="31" t="s">
        <v>487</v>
      </c>
      <c r="F104" s="32" t="s">
        <v>488</v>
      </c>
      <c r="G104" s="32" t="s">
        <v>92</v>
      </c>
      <c r="H104" s="33" t="s">
        <v>490</v>
      </c>
      <c r="I104" s="82">
        <v>1000</v>
      </c>
      <c r="J104" s="32" t="s">
        <v>491</v>
      </c>
      <c r="K104" s="28" t="s">
        <v>177</v>
      </c>
      <c r="L104" s="28" t="s">
        <v>492</v>
      </c>
      <c r="M104" s="32" t="s">
        <v>48</v>
      </c>
    </row>
    <row r="105" spans="1:13" ht="51" x14ac:dyDescent="0.25">
      <c r="A105" s="13">
        <f t="shared" si="1"/>
        <v>102</v>
      </c>
      <c r="B105" s="28" t="s">
        <v>493</v>
      </c>
      <c r="C105" s="29" t="s">
        <v>494</v>
      </c>
      <c r="D105" s="30" t="s">
        <v>505</v>
      </c>
      <c r="E105" s="31" t="s">
        <v>487</v>
      </c>
      <c r="F105" s="32" t="s">
        <v>488</v>
      </c>
      <c r="G105" s="32" t="s">
        <v>92</v>
      </c>
      <c r="H105" s="33" t="s">
        <v>490</v>
      </c>
      <c r="I105" s="82">
        <v>1000</v>
      </c>
      <c r="J105" s="32" t="s">
        <v>491</v>
      </c>
      <c r="K105" s="28" t="s">
        <v>177</v>
      </c>
      <c r="L105" s="28" t="s">
        <v>492</v>
      </c>
      <c r="M105" s="32" t="s">
        <v>48</v>
      </c>
    </row>
    <row r="106" spans="1:13" ht="76.5" x14ac:dyDescent="0.25">
      <c r="A106" s="13">
        <f t="shared" si="1"/>
        <v>103</v>
      </c>
      <c r="B106" s="28" t="s">
        <v>454</v>
      </c>
      <c r="C106" s="29" t="s">
        <v>506</v>
      </c>
      <c r="D106" s="30" t="s">
        <v>507</v>
      </c>
      <c r="E106" s="31" t="s">
        <v>293</v>
      </c>
      <c r="F106" s="32" t="s">
        <v>294</v>
      </c>
      <c r="G106" s="32" t="s">
        <v>508</v>
      </c>
      <c r="H106" s="33" t="s">
        <v>93</v>
      </c>
      <c r="I106" s="50">
        <v>10850</v>
      </c>
      <c r="J106" s="32" t="s">
        <v>509</v>
      </c>
      <c r="K106" s="28" t="s">
        <v>46</v>
      </c>
      <c r="L106" s="28" t="s">
        <v>324</v>
      </c>
      <c r="M106" s="32" t="s">
        <v>440</v>
      </c>
    </row>
    <row r="107" spans="1:13" ht="63.75" x14ac:dyDescent="0.25">
      <c r="A107" s="13">
        <f t="shared" si="1"/>
        <v>104</v>
      </c>
      <c r="B107" s="28" t="s">
        <v>510</v>
      </c>
      <c r="C107" s="29" t="s">
        <v>511</v>
      </c>
      <c r="D107" s="30" t="s">
        <v>512</v>
      </c>
      <c r="E107" s="31" t="s">
        <v>299</v>
      </c>
      <c r="F107" s="32" t="s">
        <v>60</v>
      </c>
      <c r="G107" s="32" t="s">
        <v>92</v>
      </c>
      <c r="H107" s="33" t="s">
        <v>93</v>
      </c>
      <c r="I107" s="50">
        <v>2000</v>
      </c>
      <c r="J107" s="32" t="s">
        <v>344</v>
      </c>
      <c r="K107" s="28" t="s">
        <v>345</v>
      </c>
      <c r="L107" s="28" t="s">
        <v>346</v>
      </c>
      <c r="M107" s="32" t="s">
        <v>513</v>
      </c>
    </row>
    <row r="108" spans="1:13" ht="63.75" x14ac:dyDescent="0.25">
      <c r="A108" s="13">
        <f t="shared" si="1"/>
        <v>105</v>
      </c>
      <c r="B108" s="28" t="s">
        <v>514</v>
      </c>
      <c r="C108" s="29" t="s">
        <v>515</v>
      </c>
      <c r="D108" s="30" t="s">
        <v>516</v>
      </c>
      <c r="E108" s="31" t="s">
        <v>350</v>
      </c>
      <c r="F108" s="32" t="s">
        <v>351</v>
      </c>
      <c r="G108" s="32" t="s">
        <v>92</v>
      </c>
      <c r="H108" s="33" t="s">
        <v>93</v>
      </c>
      <c r="I108" s="50">
        <v>5000</v>
      </c>
      <c r="J108" s="32" t="s">
        <v>344</v>
      </c>
      <c r="K108" s="28" t="s">
        <v>345</v>
      </c>
      <c r="L108" s="28" t="s">
        <v>346</v>
      </c>
      <c r="M108" s="32" t="s">
        <v>513</v>
      </c>
    </row>
    <row r="109" spans="1:13" ht="76.5" x14ac:dyDescent="0.25">
      <c r="A109" s="13">
        <f t="shared" si="1"/>
        <v>106</v>
      </c>
      <c r="B109" s="28" t="s">
        <v>517</v>
      </c>
      <c r="C109" s="29" t="s">
        <v>518</v>
      </c>
      <c r="D109" s="30" t="s">
        <v>519</v>
      </c>
      <c r="E109" s="31" t="s">
        <v>368</v>
      </c>
      <c r="F109" s="32" t="s">
        <v>369</v>
      </c>
      <c r="G109" s="32" t="s">
        <v>92</v>
      </c>
      <c r="H109" s="33" t="s">
        <v>93</v>
      </c>
      <c r="I109" s="50">
        <v>5000</v>
      </c>
      <c r="J109" s="32" t="s">
        <v>520</v>
      </c>
      <c r="K109" s="28" t="s">
        <v>46</v>
      </c>
      <c r="L109" s="28" t="s">
        <v>324</v>
      </c>
      <c r="M109" s="32" t="s">
        <v>355</v>
      </c>
    </row>
    <row r="110" spans="1:13" ht="51" x14ac:dyDescent="0.25">
      <c r="A110" s="13">
        <f t="shared" si="1"/>
        <v>107</v>
      </c>
      <c r="B110" s="28" t="s">
        <v>521</v>
      </c>
      <c r="C110" s="29" t="s">
        <v>522</v>
      </c>
      <c r="D110" s="30" t="s">
        <v>523</v>
      </c>
      <c r="E110" s="31" t="s">
        <v>41</v>
      </c>
      <c r="F110" s="32" t="s">
        <v>42</v>
      </c>
      <c r="G110" s="32" t="s">
        <v>43</v>
      </c>
      <c r="H110" s="33" t="s">
        <v>43</v>
      </c>
      <c r="I110" s="50">
        <v>4800</v>
      </c>
      <c r="J110" s="32" t="s">
        <v>344</v>
      </c>
      <c r="K110" s="28" t="s">
        <v>46</v>
      </c>
      <c r="L110" s="28" t="s">
        <v>324</v>
      </c>
      <c r="M110" s="32" t="s">
        <v>48</v>
      </c>
    </row>
    <row r="111" spans="1:13" ht="102" x14ac:dyDescent="0.25">
      <c r="A111" s="13">
        <f t="shared" si="1"/>
        <v>108</v>
      </c>
      <c r="B111" s="28" t="s">
        <v>524</v>
      </c>
      <c r="C111" s="29" t="s">
        <v>525</v>
      </c>
      <c r="D111" s="30" t="s">
        <v>526</v>
      </c>
      <c r="E111" s="31" t="s">
        <v>527</v>
      </c>
      <c r="F111" s="32" t="s">
        <v>369</v>
      </c>
      <c r="G111" s="32" t="s">
        <v>92</v>
      </c>
      <c r="H111" s="33" t="s">
        <v>93</v>
      </c>
      <c r="I111" s="50">
        <v>9000</v>
      </c>
      <c r="J111" s="32" t="s">
        <v>528</v>
      </c>
      <c r="K111" s="28" t="s">
        <v>46</v>
      </c>
      <c r="L111" s="28" t="s">
        <v>324</v>
      </c>
      <c r="M111" s="32" t="s">
        <v>355</v>
      </c>
    </row>
    <row r="112" spans="1:13" ht="51" x14ac:dyDescent="0.25">
      <c r="A112" s="13">
        <f t="shared" si="1"/>
        <v>109</v>
      </c>
      <c r="B112" s="28" t="s">
        <v>529</v>
      </c>
      <c r="C112" s="29" t="s">
        <v>530</v>
      </c>
      <c r="D112" s="30" t="s">
        <v>531</v>
      </c>
      <c r="E112" s="31" t="s">
        <v>41</v>
      </c>
      <c r="F112" s="32" t="s">
        <v>532</v>
      </c>
      <c r="G112" s="32" t="s">
        <v>92</v>
      </c>
      <c r="H112" s="33" t="s">
        <v>260</v>
      </c>
      <c r="I112" s="50">
        <v>4555.6127999999999</v>
      </c>
      <c r="J112" s="32" t="s">
        <v>344</v>
      </c>
      <c r="K112" s="28" t="s">
        <v>533</v>
      </c>
      <c r="L112" s="28" t="s">
        <v>533</v>
      </c>
      <c r="M112" s="32" t="s">
        <v>272</v>
      </c>
    </row>
    <row r="113" spans="1:13" ht="76.5" x14ac:dyDescent="0.25">
      <c r="A113" s="13">
        <f t="shared" si="1"/>
        <v>110</v>
      </c>
      <c r="B113" s="28" t="s">
        <v>534</v>
      </c>
      <c r="C113" s="29" t="s">
        <v>535</v>
      </c>
      <c r="D113" s="30" t="s">
        <v>536</v>
      </c>
      <c r="E113" s="31" t="s">
        <v>537</v>
      </c>
      <c r="F113" s="32" t="s">
        <v>488</v>
      </c>
      <c r="G113" s="32" t="s">
        <v>92</v>
      </c>
      <c r="H113" s="33" t="s">
        <v>93</v>
      </c>
      <c r="I113" s="81">
        <v>2242.944</v>
      </c>
      <c r="J113" s="32" t="s">
        <v>538</v>
      </c>
      <c r="K113" s="28" t="s">
        <v>46</v>
      </c>
      <c r="L113" s="28" t="s">
        <v>324</v>
      </c>
      <c r="M113" s="32" t="s">
        <v>513</v>
      </c>
    </row>
    <row r="114" spans="1:13" ht="76.5" x14ac:dyDescent="0.25">
      <c r="A114" s="13">
        <f t="shared" si="1"/>
        <v>111</v>
      </c>
      <c r="B114" s="28" t="s">
        <v>534</v>
      </c>
      <c r="C114" s="29" t="s">
        <v>535</v>
      </c>
      <c r="D114" s="30" t="s">
        <v>539</v>
      </c>
      <c r="E114" s="31" t="s">
        <v>537</v>
      </c>
      <c r="F114" s="32" t="s">
        <v>488</v>
      </c>
      <c r="G114" s="32" t="s">
        <v>92</v>
      </c>
      <c r="H114" s="33" t="s">
        <v>93</v>
      </c>
      <c r="I114" s="50">
        <v>120</v>
      </c>
      <c r="J114" s="32" t="s">
        <v>540</v>
      </c>
      <c r="K114" s="28" t="s">
        <v>46</v>
      </c>
      <c r="L114" s="28" t="s">
        <v>324</v>
      </c>
      <c r="M114" s="32" t="s">
        <v>513</v>
      </c>
    </row>
    <row r="115" spans="1:13" ht="76.5" x14ac:dyDescent="0.25">
      <c r="A115" s="13">
        <f t="shared" si="1"/>
        <v>112</v>
      </c>
      <c r="B115" s="28" t="s">
        <v>541</v>
      </c>
      <c r="C115" s="29" t="s">
        <v>542</v>
      </c>
      <c r="D115" s="30" t="s">
        <v>543</v>
      </c>
      <c r="E115" s="31" t="s">
        <v>544</v>
      </c>
      <c r="F115" s="32" t="s">
        <v>488</v>
      </c>
      <c r="G115" s="32" t="s">
        <v>92</v>
      </c>
      <c r="H115" s="33" t="s">
        <v>93</v>
      </c>
      <c r="I115" s="50">
        <v>2000</v>
      </c>
      <c r="J115" s="32" t="s">
        <v>545</v>
      </c>
      <c r="K115" s="28" t="s">
        <v>46</v>
      </c>
      <c r="L115" s="28" t="s">
        <v>324</v>
      </c>
      <c r="M115" s="32" t="s">
        <v>440</v>
      </c>
    </row>
    <row r="116" spans="1:13" ht="76.5" x14ac:dyDescent="0.25">
      <c r="A116" s="13">
        <f t="shared" si="1"/>
        <v>113</v>
      </c>
      <c r="B116" s="28" t="s">
        <v>546</v>
      </c>
      <c r="C116" s="29" t="s">
        <v>547</v>
      </c>
      <c r="D116" s="30" t="s">
        <v>548</v>
      </c>
      <c r="E116" s="31" t="s">
        <v>549</v>
      </c>
      <c r="F116" s="32" t="s">
        <v>488</v>
      </c>
      <c r="G116" s="32" t="s">
        <v>92</v>
      </c>
      <c r="H116" s="33" t="s">
        <v>93</v>
      </c>
      <c r="I116" s="50">
        <v>1216.71</v>
      </c>
      <c r="J116" s="32" t="s">
        <v>550</v>
      </c>
      <c r="K116" s="28" t="s">
        <v>46</v>
      </c>
      <c r="L116" s="28" t="s">
        <v>324</v>
      </c>
      <c r="M116" s="32" t="s">
        <v>513</v>
      </c>
    </row>
    <row r="117" spans="1:13" ht="76.5" x14ac:dyDescent="0.25">
      <c r="A117" s="13">
        <f t="shared" si="1"/>
        <v>114</v>
      </c>
      <c r="B117" s="28" t="s">
        <v>551</v>
      </c>
      <c r="C117" s="29" t="s">
        <v>552</v>
      </c>
      <c r="D117" s="30" t="s">
        <v>553</v>
      </c>
      <c r="E117" s="31" t="s">
        <v>554</v>
      </c>
      <c r="F117" s="32" t="s">
        <v>488</v>
      </c>
      <c r="G117" s="32" t="s">
        <v>92</v>
      </c>
      <c r="H117" s="33" t="s">
        <v>93</v>
      </c>
      <c r="I117" s="50">
        <v>2400</v>
      </c>
      <c r="J117" s="32" t="s">
        <v>555</v>
      </c>
      <c r="K117" s="28" t="s">
        <v>46</v>
      </c>
      <c r="L117" s="28" t="s">
        <v>324</v>
      </c>
      <c r="M117" s="32" t="s">
        <v>355</v>
      </c>
    </row>
    <row r="118" spans="1:13" ht="38.25" x14ac:dyDescent="0.25">
      <c r="A118" s="13">
        <f t="shared" si="1"/>
        <v>115</v>
      </c>
      <c r="B118" s="28" t="s">
        <v>556</v>
      </c>
      <c r="C118" s="29" t="s">
        <v>557</v>
      </c>
      <c r="D118" s="30" t="s">
        <v>558</v>
      </c>
      <c r="E118" s="31" t="s">
        <v>424</v>
      </c>
      <c r="F118" s="32" t="s">
        <v>559</v>
      </c>
      <c r="G118" s="32" t="s">
        <v>92</v>
      </c>
      <c r="H118" s="33" t="s">
        <v>260</v>
      </c>
      <c r="I118" s="83" t="s">
        <v>560</v>
      </c>
      <c r="J118" s="32" t="s">
        <v>491</v>
      </c>
      <c r="K118" s="28" t="s">
        <v>482</v>
      </c>
      <c r="L118" s="28" t="s">
        <v>561</v>
      </c>
      <c r="M118" s="32" t="s">
        <v>38</v>
      </c>
    </row>
    <row r="119" spans="1:13" ht="51" x14ac:dyDescent="0.25">
      <c r="A119" s="13">
        <f t="shared" si="1"/>
        <v>116</v>
      </c>
      <c r="B119" s="28" t="s">
        <v>562</v>
      </c>
      <c r="C119" s="29" t="s">
        <v>563</v>
      </c>
      <c r="D119" s="30" t="s">
        <v>564</v>
      </c>
      <c r="E119" s="31" t="s">
        <v>253</v>
      </c>
      <c r="F119" s="32" t="s">
        <v>73</v>
      </c>
      <c r="G119" s="32" t="s">
        <v>191</v>
      </c>
      <c r="H119" s="33" t="s">
        <v>565</v>
      </c>
      <c r="I119" s="79">
        <v>107.01072000000001</v>
      </c>
      <c r="J119" s="32" t="s">
        <v>566</v>
      </c>
      <c r="K119" s="28" t="s">
        <v>46</v>
      </c>
      <c r="L119" s="28" t="s">
        <v>95</v>
      </c>
      <c r="M119" s="32" t="s">
        <v>96</v>
      </c>
    </row>
    <row r="120" spans="1:13" ht="76.5" x14ac:dyDescent="0.25">
      <c r="A120" s="13">
        <f t="shared" si="1"/>
        <v>117</v>
      </c>
      <c r="B120" s="28" t="s">
        <v>202</v>
      </c>
      <c r="C120" s="29" t="s">
        <v>567</v>
      </c>
      <c r="D120" s="30" t="s">
        <v>568</v>
      </c>
      <c r="E120" s="31" t="s">
        <v>205</v>
      </c>
      <c r="F120" s="32" t="s">
        <v>73</v>
      </c>
      <c r="G120" s="32" t="s">
        <v>268</v>
      </c>
      <c r="H120" s="33">
        <v>12</v>
      </c>
      <c r="I120" s="32">
        <v>307.88666999999998</v>
      </c>
      <c r="J120" s="32" t="s">
        <v>569</v>
      </c>
      <c r="K120" s="28" t="s">
        <v>570</v>
      </c>
      <c r="L120" s="28" t="s">
        <v>571</v>
      </c>
      <c r="M120" s="32" t="s">
        <v>96</v>
      </c>
    </row>
    <row r="121" spans="1:13" ht="140.25" x14ac:dyDescent="0.25">
      <c r="A121" s="13">
        <f t="shared" si="1"/>
        <v>118</v>
      </c>
      <c r="B121" s="28" t="s">
        <v>433</v>
      </c>
      <c r="C121" s="29" t="s">
        <v>433</v>
      </c>
      <c r="D121" s="30" t="s">
        <v>572</v>
      </c>
      <c r="E121" s="31" t="s">
        <v>457</v>
      </c>
      <c r="F121" s="32" t="s">
        <v>488</v>
      </c>
      <c r="G121" s="32" t="s">
        <v>92</v>
      </c>
      <c r="H121" s="33" t="s">
        <v>93</v>
      </c>
      <c r="I121" s="50">
        <v>4066.2</v>
      </c>
      <c r="J121" s="32" t="s">
        <v>573</v>
      </c>
      <c r="K121" s="28" t="s">
        <v>46</v>
      </c>
      <c r="L121" s="28" t="s">
        <v>324</v>
      </c>
      <c r="M121" s="32" t="s">
        <v>437</v>
      </c>
    </row>
    <row r="122" spans="1:13" ht="140.25" x14ac:dyDescent="0.25">
      <c r="A122" s="13">
        <f t="shared" si="1"/>
        <v>119</v>
      </c>
      <c r="B122" s="28" t="s">
        <v>433</v>
      </c>
      <c r="C122" s="29" t="s">
        <v>433</v>
      </c>
      <c r="D122" s="30" t="s">
        <v>574</v>
      </c>
      <c r="E122" s="31" t="s">
        <v>457</v>
      </c>
      <c r="F122" s="32" t="s">
        <v>488</v>
      </c>
      <c r="G122" s="32" t="s">
        <v>92</v>
      </c>
      <c r="H122" s="33" t="s">
        <v>93</v>
      </c>
      <c r="I122" s="50">
        <v>5213.76</v>
      </c>
      <c r="J122" s="32" t="s">
        <v>344</v>
      </c>
      <c r="K122" s="28" t="s">
        <v>345</v>
      </c>
      <c r="L122" s="28" t="s">
        <v>346</v>
      </c>
      <c r="M122" s="32" t="s">
        <v>575</v>
      </c>
    </row>
    <row r="123" spans="1:13" ht="63.75" x14ac:dyDescent="0.25">
      <c r="A123" s="13">
        <f t="shared" si="1"/>
        <v>120</v>
      </c>
      <c r="B123" s="28" t="s">
        <v>576</v>
      </c>
      <c r="C123" s="29" t="s">
        <v>577</v>
      </c>
      <c r="D123" s="30" t="s">
        <v>578</v>
      </c>
      <c r="E123" s="31" t="s">
        <v>579</v>
      </c>
      <c r="F123" s="32" t="s">
        <v>488</v>
      </c>
      <c r="G123" s="32" t="s">
        <v>92</v>
      </c>
      <c r="H123" s="33" t="s">
        <v>93</v>
      </c>
      <c r="I123" s="32" t="s">
        <v>580</v>
      </c>
      <c r="J123" s="32" t="s">
        <v>344</v>
      </c>
      <c r="K123" s="28" t="s">
        <v>345</v>
      </c>
      <c r="L123" s="28" t="s">
        <v>346</v>
      </c>
      <c r="M123" s="32" t="s">
        <v>575</v>
      </c>
    </row>
    <row r="124" spans="1:13" ht="63.75" x14ac:dyDescent="0.25">
      <c r="A124" s="13">
        <f t="shared" si="1"/>
        <v>121</v>
      </c>
      <c r="B124" s="28" t="s">
        <v>581</v>
      </c>
      <c r="C124" s="29" t="s">
        <v>581</v>
      </c>
      <c r="D124" s="30" t="s">
        <v>582</v>
      </c>
      <c r="E124" s="31" t="s">
        <v>350</v>
      </c>
      <c r="F124" s="32" t="s">
        <v>351</v>
      </c>
      <c r="G124" s="32" t="s">
        <v>92</v>
      </c>
      <c r="H124" s="33" t="s">
        <v>93</v>
      </c>
      <c r="I124" s="32" t="s">
        <v>583</v>
      </c>
      <c r="J124" s="32" t="s">
        <v>344</v>
      </c>
      <c r="K124" s="28" t="s">
        <v>345</v>
      </c>
      <c r="L124" s="28" t="s">
        <v>346</v>
      </c>
      <c r="M124" s="32" t="s">
        <v>575</v>
      </c>
    </row>
    <row r="125" spans="1:13" ht="76.5" x14ac:dyDescent="0.25">
      <c r="A125" s="13">
        <f t="shared" si="1"/>
        <v>122</v>
      </c>
      <c r="B125" s="28" t="s">
        <v>584</v>
      </c>
      <c r="C125" s="29" t="s">
        <v>585</v>
      </c>
      <c r="D125" s="30" t="s">
        <v>586</v>
      </c>
      <c r="E125" s="31" t="s">
        <v>368</v>
      </c>
      <c r="F125" s="32" t="s">
        <v>369</v>
      </c>
      <c r="G125" s="32" t="s">
        <v>92</v>
      </c>
      <c r="H125" s="33" t="s">
        <v>93</v>
      </c>
      <c r="I125" s="32" t="s">
        <v>587</v>
      </c>
      <c r="J125" s="32" t="s">
        <v>436</v>
      </c>
      <c r="K125" s="28" t="s">
        <v>46</v>
      </c>
      <c r="L125" s="28" t="s">
        <v>324</v>
      </c>
      <c r="M125" s="32" t="s">
        <v>440</v>
      </c>
    </row>
    <row r="126" spans="1:13" ht="89.25" x14ac:dyDescent="0.25">
      <c r="A126" s="13">
        <f t="shared" si="1"/>
        <v>123</v>
      </c>
      <c r="B126" s="28" t="s">
        <v>588</v>
      </c>
      <c r="C126" s="29" t="s">
        <v>588</v>
      </c>
      <c r="D126" s="30" t="s">
        <v>589</v>
      </c>
      <c r="E126" s="31" t="s">
        <v>239</v>
      </c>
      <c r="F126" s="32" t="s">
        <v>146</v>
      </c>
      <c r="G126" s="32" t="s">
        <v>34</v>
      </c>
      <c r="H126" s="33" t="s">
        <v>590</v>
      </c>
      <c r="I126" s="32" t="s">
        <v>591</v>
      </c>
      <c r="J126" s="32" t="s">
        <v>592</v>
      </c>
      <c r="K126" s="28" t="s">
        <v>46</v>
      </c>
      <c r="L126" s="28" t="s">
        <v>340</v>
      </c>
      <c r="M126" s="32" t="s">
        <v>593</v>
      </c>
    </row>
    <row r="127" spans="1:13" ht="25.5" x14ac:dyDescent="0.25">
      <c r="A127" s="13">
        <f t="shared" si="1"/>
        <v>124</v>
      </c>
      <c r="B127" s="28" t="s">
        <v>594</v>
      </c>
      <c r="C127" s="29" t="s">
        <v>595</v>
      </c>
      <c r="D127" s="30" t="s">
        <v>596</v>
      </c>
      <c r="E127" s="31" t="s">
        <v>597</v>
      </c>
      <c r="F127" s="32" t="s">
        <v>60</v>
      </c>
      <c r="G127" s="32" t="s">
        <v>34</v>
      </c>
      <c r="H127" s="33">
        <v>1068</v>
      </c>
      <c r="I127" s="50">
        <v>2600</v>
      </c>
      <c r="J127" s="32" t="s">
        <v>598</v>
      </c>
      <c r="K127" s="28" t="s">
        <v>177</v>
      </c>
      <c r="L127" s="28" t="s">
        <v>492</v>
      </c>
      <c r="M127" s="32" t="s">
        <v>48</v>
      </c>
    </row>
    <row r="128" spans="1:13" ht="51" x14ac:dyDescent="0.25">
      <c r="A128" s="13">
        <f t="shared" si="1"/>
        <v>125</v>
      </c>
      <c r="B128" s="28" t="s">
        <v>599</v>
      </c>
      <c r="C128" s="29" t="s">
        <v>600</v>
      </c>
      <c r="D128" s="30" t="s">
        <v>601</v>
      </c>
      <c r="E128" s="31" t="s">
        <v>239</v>
      </c>
      <c r="F128" s="32" t="s">
        <v>602</v>
      </c>
      <c r="G128" s="32" t="s">
        <v>603</v>
      </c>
      <c r="H128" s="33" t="s">
        <v>603</v>
      </c>
      <c r="I128" s="32" t="s">
        <v>604</v>
      </c>
      <c r="J128" s="32" t="s">
        <v>605</v>
      </c>
      <c r="K128" s="28" t="s">
        <v>46</v>
      </c>
      <c r="L128" s="28" t="s">
        <v>324</v>
      </c>
      <c r="M128" s="32" t="s">
        <v>48</v>
      </c>
    </row>
    <row r="129" spans="1:13" ht="51" x14ac:dyDescent="0.25">
      <c r="A129" s="13">
        <f t="shared" si="1"/>
        <v>126</v>
      </c>
      <c r="B129" s="28" t="s">
        <v>599</v>
      </c>
      <c r="C129" s="29" t="s">
        <v>600</v>
      </c>
      <c r="D129" s="30" t="s">
        <v>606</v>
      </c>
      <c r="E129" s="31" t="s">
        <v>239</v>
      </c>
      <c r="F129" s="32" t="s">
        <v>602</v>
      </c>
      <c r="G129" s="32" t="s">
        <v>603</v>
      </c>
      <c r="H129" s="33" t="s">
        <v>603</v>
      </c>
      <c r="I129" s="50">
        <v>6806.7</v>
      </c>
      <c r="J129" s="32" t="s">
        <v>605</v>
      </c>
      <c r="K129" s="28" t="s">
        <v>46</v>
      </c>
      <c r="L129" s="28" t="s">
        <v>324</v>
      </c>
      <c r="M129" s="32" t="s">
        <v>48</v>
      </c>
    </row>
    <row r="130" spans="1:13" ht="51" x14ac:dyDescent="0.25">
      <c r="A130" s="13">
        <f t="shared" si="1"/>
        <v>127</v>
      </c>
      <c r="B130" s="28" t="s">
        <v>599</v>
      </c>
      <c r="C130" s="29" t="s">
        <v>600</v>
      </c>
      <c r="D130" s="30" t="s">
        <v>607</v>
      </c>
      <c r="E130" s="31" t="s">
        <v>239</v>
      </c>
      <c r="F130" s="32" t="s">
        <v>602</v>
      </c>
      <c r="G130" s="32" t="s">
        <v>603</v>
      </c>
      <c r="H130" s="33" t="s">
        <v>603</v>
      </c>
      <c r="I130" s="32" t="s">
        <v>587</v>
      </c>
      <c r="J130" s="32" t="s">
        <v>605</v>
      </c>
      <c r="K130" s="28" t="s">
        <v>46</v>
      </c>
      <c r="L130" s="28" t="s">
        <v>324</v>
      </c>
      <c r="M130" s="32" t="s">
        <v>48</v>
      </c>
    </row>
    <row r="131" spans="1:13" ht="63.75" x14ac:dyDescent="0.25">
      <c r="A131" s="13">
        <f t="shared" si="1"/>
        <v>128</v>
      </c>
      <c r="B131" s="28" t="s">
        <v>461</v>
      </c>
      <c r="C131" s="29" t="s">
        <v>608</v>
      </c>
      <c r="D131" s="30" t="s">
        <v>609</v>
      </c>
      <c r="E131" s="31" t="s">
        <v>610</v>
      </c>
      <c r="F131" s="32" t="s">
        <v>363</v>
      </c>
      <c r="G131" s="32" t="s">
        <v>92</v>
      </c>
      <c r="H131" s="33" t="s">
        <v>590</v>
      </c>
      <c r="I131" s="32" t="s">
        <v>611</v>
      </c>
      <c r="J131" s="32" t="s">
        <v>612</v>
      </c>
      <c r="K131" s="28" t="s">
        <v>613</v>
      </c>
      <c r="L131" s="28" t="s">
        <v>614</v>
      </c>
      <c r="M131" s="32" t="s">
        <v>186</v>
      </c>
    </row>
    <row r="132" spans="1:13" ht="89.25" x14ac:dyDescent="0.25">
      <c r="A132" s="13">
        <f t="shared" si="1"/>
        <v>129</v>
      </c>
      <c r="B132" s="28" t="s">
        <v>615</v>
      </c>
      <c r="C132" s="29" t="s">
        <v>616</v>
      </c>
      <c r="D132" s="30" t="s">
        <v>617</v>
      </c>
      <c r="E132" s="31" t="s">
        <v>362</v>
      </c>
      <c r="F132" s="32" t="s">
        <v>618</v>
      </c>
      <c r="G132" s="32" t="s">
        <v>92</v>
      </c>
      <c r="H132" s="33" t="s">
        <v>619</v>
      </c>
      <c r="I132" s="50">
        <v>194.4</v>
      </c>
      <c r="J132" s="32" t="s">
        <v>620</v>
      </c>
      <c r="K132" s="28" t="s">
        <v>613</v>
      </c>
      <c r="L132" s="28" t="s">
        <v>614</v>
      </c>
      <c r="M132" s="32" t="s">
        <v>123</v>
      </c>
    </row>
    <row r="133" spans="1:13" ht="76.5" x14ac:dyDescent="0.25">
      <c r="A133" s="13">
        <f t="shared" si="1"/>
        <v>130</v>
      </c>
      <c r="B133" s="28" t="s">
        <v>621</v>
      </c>
      <c r="C133" s="29" t="s">
        <v>621</v>
      </c>
      <c r="D133" s="30" t="s">
        <v>622</v>
      </c>
      <c r="E133" s="31" t="s">
        <v>623</v>
      </c>
      <c r="F133" s="32" t="s">
        <v>223</v>
      </c>
      <c r="G133" s="32" t="s">
        <v>34</v>
      </c>
      <c r="H133" s="33" t="s">
        <v>93</v>
      </c>
      <c r="I133" s="50">
        <v>1200</v>
      </c>
      <c r="J133" s="32" t="s">
        <v>624</v>
      </c>
      <c r="K133" s="28" t="s">
        <v>613</v>
      </c>
      <c r="L133" s="28" t="s">
        <v>324</v>
      </c>
      <c r="M133" s="32" t="s">
        <v>437</v>
      </c>
    </row>
    <row r="134" spans="1:13" ht="76.5" x14ac:dyDescent="0.25">
      <c r="A134" s="13">
        <f t="shared" si="1"/>
        <v>131</v>
      </c>
      <c r="B134" s="28" t="s">
        <v>625</v>
      </c>
      <c r="C134" s="29" t="s">
        <v>625</v>
      </c>
      <c r="D134" s="30" t="s">
        <v>626</v>
      </c>
      <c r="E134" s="31" t="s">
        <v>368</v>
      </c>
      <c r="F134" s="32" t="s">
        <v>369</v>
      </c>
      <c r="G134" s="32" t="s">
        <v>93</v>
      </c>
      <c r="H134" s="33" t="s">
        <v>93</v>
      </c>
      <c r="I134" s="50">
        <v>2000</v>
      </c>
      <c r="J134" s="32" t="s">
        <v>344</v>
      </c>
      <c r="K134" s="28" t="s">
        <v>345</v>
      </c>
      <c r="L134" s="28" t="s">
        <v>346</v>
      </c>
      <c r="M134" s="32" t="s">
        <v>427</v>
      </c>
    </row>
    <row r="135" spans="1:13" ht="51" x14ac:dyDescent="0.25">
      <c r="A135" s="13">
        <f t="shared" ref="A135:A189" si="2">A134+1</f>
        <v>132</v>
      </c>
      <c r="B135" s="28" t="s">
        <v>627</v>
      </c>
      <c r="C135" s="29" t="s">
        <v>627</v>
      </c>
      <c r="D135" s="30" t="s">
        <v>628</v>
      </c>
      <c r="E135" s="31" t="s">
        <v>350</v>
      </c>
      <c r="F135" s="32" t="s">
        <v>351</v>
      </c>
      <c r="G135" s="32" t="s">
        <v>93</v>
      </c>
      <c r="H135" s="33" t="s">
        <v>93</v>
      </c>
      <c r="I135" s="50">
        <v>2000</v>
      </c>
      <c r="J135" s="32" t="s">
        <v>344</v>
      </c>
      <c r="K135" s="28" t="s">
        <v>345</v>
      </c>
      <c r="L135" s="28" t="s">
        <v>346</v>
      </c>
      <c r="M135" s="32" t="s">
        <v>427</v>
      </c>
    </row>
    <row r="136" spans="1:13" ht="76.5" x14ac:dyDescent="0.25">
      <c r="A136" s="13">
        <f t="shared" si="2"/>
        <v>133</v>
      </c>
      <c r="B136" s="28" t="s">
        <v>621</v>
      </c>
      <c r="C136" s="29" t="s">
        <v>621</v>
      </c>
      <c r="D136" s="30" t="s">
        <v>629</v>
      </c>
      <c r="E136" s="31" t="s">
        <v>623</v>
      </c>
      <c r="F136" s="32" t="s">
        <v>223</v>
      </c>
      <c r="G136" s="32" t="s">
        <v>34</v>
      </c>
      <c r="H136" s="33" t="s">
        <v>93</v>
      </c>
      <c r="I136" s="50">
        <v>14400</v>
      </c>
      <c r="J136" s="32" t="s">
        <v>630</v>
      </c>
      <c r="K136" s="28" t="s">
        <v>46</v>
      </c>
      <c r="L136" s="28" t="s">
        <v>324</v>
      </c>
      <c r="M136" s="32" t="s">
        <v>437</v>
      </c>
    </row>
    <row r="137" spans="1:13" ht="76.5" x14ac:dyDescent="0.25">
      <c r="A137" s="13">
        <f t="shared" si="2"/>
        <v>134</v>
      </c>
      <c r="B137" s="28" t="s">
        <v>621</v>
      </c>
      <c r="C137" s="29" t="s">
        <v>621</v>
      </c>
      <c r="D137" s="30" t="s">
        <v>631</v>
      </c>
      <c r="E137" s="31" t="s">
        <v>623</v>
      </c>
      <c r="F137" s="32" t="s">
        <v>223</v>
      </c>
      <c r="G137" s="32" t="s">
        <v>34</v>
      </c>
      <c r="H137" s="33" t="s">
        <v>93</v>
      </c>
      <c r="I137" s="50">
        <v>4200</v>
      </c>
      <c r="J137" s="32" t="s">
        <v>632</v>
      </c>
      <c r="K137" s="28" t="s">
        <v>46</v>
      </c>
      <c r="L137" s="28" t="s">
        <v>324</v>
      </c>
      <c r="M137" s="32" t="s">
        <v>437</v>
      </c>
    </row>
    <row r="138" spans="1:13" ht="76.5" x14ac:dyDescent="0.25">
      <c r="A138" s="13">
        <f t="shared" si="2"/>
        <v>135</v>
      </c>
      <c r="B138" s="28" t="s">
        <v>621</v>
      </c>
      <c r="C138" s="29" t="s">
        <v>621</v>
      </c>
      <c r="D138" s="30" t="s">
        <v>633</v>
      </c>
      <c r="E138" s="31" t="s">
        <v>623</v>
      </c>
      <c r="F138" s="32" t="s">
        <v>223</v>
      </c>
      <c r="G138" s="32" t="s">
        <v>34</v>
      </c>
      <c r="H138" s="33" t="s">
        <v>93</v>
      </c>
      <c r="I138" s="50">
        <v>3600</v>
      </c>
      <c r="J138" s="32" t="s">
        <v>634</v>
      </c>
      <c r="K138" s="28" t="s">
        <v>46</v>
      </c>
      <c r="L138" s="28" t="s">
        <v>324</v>
      </c>
      <c r="M138" s="32" t="s">
        <v>437</v>
      </c>
    </row>
    <row r="139" spans="1:13" ht="76.5" x14ac:dyDescent="0.25">
      <c r="A139" s="13">
        <f t="shared" si="2"/>
        <v>136</v>
      </c>
      <c r="B139" s="28" t="s">
        <v>621</v>
      </c>
      <c r="C139" s="29" t="s">
        <v>621</v>
      </c>
      <c r="D139" s="30" t="s">
        <v>635</v>
      </c>
      <c r="E139" s="31" t="s">
        <v>623</v>
      </c>
      <c r="F139" s="32" t="s">
        <v>223</v>
      </c>
      <c r="G139" s="32" t="s">
        <v>34</v>
      </c>
      <c r="H139" s="33" t="s">
        <v>93</v>
      </c>
      <c r="I139" s="50">
        <v>1800</v>
      </c>
      <c r="J139" s="32" t="s">
        <v>636</v>
      </c>
      <c r="K139" s="28" t="s">
        <v>46</v>
      </c>
      <c r="L139" s="28" t="s">
        <v>324</v>
      </c>
      <c r="M139" s="32" t="s">
        <v>437</v>
      </c>
    </row>
    <row r="140" spans="1:13" ht="76.5" x14ac:dyDescent="0.25">
      <c r="A140" s="13">
        <f t="shared" si="2"/>
        <v>137</v>
      </c>
      <c r="B140" s="28" t="s">
        <v>621</v>
      </c>
      <c r="C140" s="29" t="s">
        <v>621</v>
      </c>
      <c r="D140" s="30" t="s">
        <v>637</v>
      </c>
      <c r="E140" s="31" t="s">
        <v>623</v>
      </c>
      <c r="F140" s="32" t="s">
        <v>223</v>
      </c>
      <c r="G140" s="32" t="s">
        <v>34</v>
      </c>
      <c r="H140" s="33" t="s">
        <v>93</v>
      </c>
      <c r="I140" s="50">
        <v>5400</v>
      </c>
      <c r="J140" s="32" t="s">
        <v>638</v>
      </c>
      <c r="K140" s="28" t="s">
        <v>46</v>
      </c>
      <c r="L140" s="28" t="s">
        <v>324</v>
      </c>
      <c r="M140" s="32" t="s">
        <v>437</v>
      </c>
    </row>
    <row r="141" spans="1:13" ht="76.5" x14ac:dyDescent="0.25">
      <c r="A141" s="13">
        <f t="shared" si="2"/>
        <v>138</v>
      </c>
      <c r="B141" s="28" t="s">
        <v>621</v>
      </c>
      <c r="C141" s="29" t="s">
        <v>621</v>
      </c>
      <c r="D141" s="30" t="s">
        <v>639</v>
      </c>
      <c r="E141" s="31" t="s">
        <v>623</v>
      </c>
      <c r="F141" s="32" t="s">
        <v>223</v>
      </c>
      <c r="G141" s="32" t="s">
        <v>34</v>
      </c>
      <c r="H141" s="33" t="s">
        <v>93</v>
      </c>
      <c r="I141" s="50">
        <v>3960</v>
      </c>
      <c r="J141" s="32" t="s">
        <v>640</v>
      </c>
      <c r="K141" s="28" t="s">
        <v>46</v>
      </c>
      <c r="L141" s="28" t="s">
        <v>324</v>
      </c>
      <c r="M141" s="32" t="s">
        <v>437</v>
      </c>
    </row>
    <row r="142" spans="1:13" ht="76.5" x14ac:dyDescent="0.25">
      <c r="A142" s="13">
        <f t="shared" si="2"/>
        <v>139</v>
      </c>
      <c r="B142" s="28" t="s">
        <v>621</v>
      </c>
      <c r="C142" s="29" t="s">
        <v>621</v>
      </c>
      <c r="D142" s="30" t="s">
        <v>641</v>
      </c>
      <c r="E142" s="31" t="s">
        <v>623</v>
      </c>
      <c r="F142" s="32" t="s">
        <v>223</v>
      </c>
      <c r="G142" s="32" t="s">
        <v>34</v>
      </c>
      <c r="H142" s="33" t="s">
        <v>93</v>
      </c>
      <c r="I142" s="50">
        <v>1800</v>
      </c>
      <c r="J142" s="32" t="s">
        <v>636</v>
      </c>
      <c r="K142" s="28" t="s">
        <v>46</v>
      </c>
      <c r="L142" s="28" t="s">
        <v>324</v>
      </c>
      <c r="M142" s="32" t="s">
        <v>437</v>
      </c>
    </row>
    <row r="143" spans="1:13" ht="76.5" x14ac:dyDescent="0.25">
      <c r="A143" s="13">
        <f t="shared" si="2"/>
        <v>140</v>
      </c>
      <c r="B143" s="28" t="s">
        <v>621</v>
      </c>
      <c r="C143" s="29" t="s">
        <v>621</v>
      </c>
      <c r="D143" s="30" t="s">
        <v>642</v>
      </c>
      <c r="E143" s="31" t="s">
        <v>623</v>
      </c>
      <c r="F143" s="32" t="s">
        <v>223</v>
      </c>
      <c r="G143" s="32" t="s">
        <v>34</v>
      </c>
      <c r="H143" s="33" t="s">
        <v>93</v>
      </c>
      <c r="I143" s="50">
        <v>1560</v>
      </c>
      <c r="J143" s="32" t="s">
        <v>643</v>
      </c>
      <c r="K143" s="28" t="s">
        <v>46</v>
      </c>
      <c r="L143" s="28" t="s">
        <v>324</v>
      </c>
      <c r="M143" s="32" t="s">
        <v>437</v>
      </c>
    </row>
    <row r="144" spans="1:13" ht="76.5" x14ac:dyDescent="0.25">
      <c r="A144" s="13">
        <f t="shared" si="2"/>
        <v>141</v>
      </c>
      <c r="B144" s="28" t="s">
        <v>621</v>
      </c>
      <c r="C144" s="29" t="s">
        <v>621</v>
      </c>
      <c r="D144" s="30" t="s">
        <v>644</v>
      </c>
      <c r="E144" s="31" t="s">
        <v>623</v>
      </c>
      <c r="F144" s="32" t="s">
        <v>223</v>
      </c>
      <c r="G144" s="32" t="s">
        <v>34</v>
      </c>
      <c r="H144" s="33" t="s">
        <v>93</v>
      </c>
      <c r="I144" s="50">
        <v>1560</v>
      </c>
      <c r="J144" s="32" t="s">
        <v>643</v>
      </c>
      <c r="K144" s="28" t="s">
        <v>46</v>
      </c>
      <c r="L144" s="28" t="s">
        <v>324</v>
      </c>
      <c r="M144" s="32" t="s">
        <v>437</v>
      </c>
    </row>
    <row r="145" spans="1:13" ht="76.5" x14ac:dyDescent="0.25">
      <c r="A145" s="13">
        <f t="shared" si="2"/>
        <v>142</v>
      </c>
      <c r="B145" s="28" t="s">
        <v>266</v>
      </c>
      <c r="C145" s="29" t="s">
        <v>266</v>
      </c>
      <c r="D145" s="30" t="s">
        <v>645</v>
      </c>
      <c r="E145" s="31" t="s">
        <v>205</v>
      </c>
      <c r="F145" s="32" t="s">
        <v>73</v>
      </c>
      <c r="G145" s="32" t="s">
        <v>268</v>
      </c>
      <c r="H145" s="33">
        <v>12</v>
      </c>
      <c r="I145" s="80">
        <v>350</v>
      </c>
      <c r="J145" s="32" t="s">
        <v>646</v>
      </c>
      <c r="K145" s="28" t="s">
        <v>46</v>
      </c>
      <c r="L145" s="28" t="s">
        <v>324</v>
      </c>
      <c r="M145" s="32" t="s">
        <v>96</v>
      </c>
    </row>
    <row r="146" spans="1:13" ht="76.5" x14ac:dyDescent="0.25">
      <c r="A146" s="13">
        <f t="shared" si="2"/>
        <v>143</v>
      </c>
      <c r="B146" s="28" t="s">
        <v>647</v>
      </c>
      <c r="C146" s="29" t="s">
        <v>648</v>
      </c>
      <c r="D146" s="30" t="s">
        <v>649</v>
      </c>
      <c r="E146" s="31" t="s">
        <v>276</v>
      </c>
      <c r="F146" s="32" t="s">
        <v>277</v>
      </c>
      <c r="G146" s="32" t="s">
        <v>268</v>
      </c>
      <c r="H146" s="33">
        <v>24</v>
      </c>
      <c r="I146" s="32">
        <f>120.78144*2</f>
        <v>241.56288000000001</v>
      </c>
      <c r="J146" s="32" t="s">
        <v>477</v>
      </c>
      <c r="K146" s="28" t="s">
        <v>650</v>
      </c>
      <c r="L146" s="28" t="s">
        <v>651</v>
      </c>
      <c r="M146" s="32" t="s">
        <v>96</v>
      </c>
    </row>
    <row r="147" spans="1:13" ht="38.25" x14ac:dyDescent="0.25">
      <c r="A147" s="13">
        <f t="shared" si="2"/>
        <v>144</v>
      </c>
      <c r="B147" s="59" t="s">
        <v>652</v>
      </c>
      <c r="C147" s="69" t="s">
        <v>653</v>
      </c>
      <c r="D147" s="84" t="s">
        <v>654</v>
      </c>
      <c r="E147" s="85" t="s">
        <v>655</v>
      </c>
      <c r="F147" s="59" t="s">
        <v>363</v>
      </c>
      <c r="G147" s="19" t="s">
        <v>268</v>
      </c>
      <c r="H147" s="25">
        <v>12</v>
      </c>
      <c r="I147" s="86">
        <v>156.2148</v>
      </c>
      <c r="J147" s="60" t="s">
        <v>656</v>
      </c>
      <c r="K147" s="60" t="s">
        <v>46</v>
      </c>
      <c r="L147" s="60" t="s">
        <v>95</v>
      </c>
      <c r="M147" s="32" t="s">
        <v>96</v>
      </c>
    </row>
    <row r="148" spans="1:13" ht="51" x14ac:dyDescent="0.25">
      <c r="A148" s="13">
        <f t="shared" si="2"/>
        <v>145</v>
      </c>
      <c r="B148" s="59" t="s">
        <v>657</v>
      </c>
      <c r="C148" s="69" t="s">
        <v>658</v>
      </c>
      <c r="D148" s="30" t="s">
        <v>659</v>
      </c>
      <c r="E148" s="85" t="s">
        <v>655</v>
      </c>
      <c r="F148" s="59" t="s">
        <v>363</v>
      </c>
      <c r="G148" s="19" t="s">
        <v>268</v>
      </c>
      <c r="H148" s="25">
        <v>12</v>
      </c>
      <c r="I148" s="63">
        <f>16.5*12</f>
        <v>198</v>
      </c>
      <c r="J148" s="60" t="s">
        <v>660</v>
      </c>
      <c r="K148" s="60" t="s">
        <v>46</v>
      </c>
      <c r="L148" s="60" t="s">
        <v>95</v>
      </c>
      <c r="M148" s="32" t="s">
        <v>96</v>
      </c>
    </row>
    <row r="149" spans="1:13" ht="89.25" x14ac:dyDescent="0.25">
      <c r="A149" s="13">
        <f t="shared" si="2"/>
        <v>146</v>
      </c>
      <c r="B149" s="28" t="s">
        <v>39</v>
      </c>
      <c r="C149" s="29" t="s">
        <v>179</v>
      </c>
      <c r="D149" s="30" t="s">
        <v>661</v>
      </c>
      <c r="E149" s="31" t="s">
        <v>41</v>
      </c>
      <c r="F149" s="32" t="s">
        <v>532</v>
      </c>
      <c r="G149" s="32" t="s">
        <v>34</v>
      </c>
      <c r="H149" s="33" t="s">
        <v>590</v>
      </c>
      <c r="I149" s="50">
        <v>960</v>
      </c>
      <c r="J149" s="32" t="s">
        <v>344</v>
      </c>
      <c r="K149" s="28" t="s">
        <v>176</v>
      </c>
      <c r="L149" s="28" t="s">
        <v>176</v>
      </c>
      <c r="M149" s="32" t="s">
        <v>48</v>
      </c>
    </row>
    <row r="150" spans="1:13" ht="38.25" x14ac:dyDescent="0.25">
      <c r="A150" s="13">
        <f t="shared" si="2"/>
        <v>147</v>
      </c>
      <c r="B150" s="28" t="s">
        <v>662</v>
      </c>
      <c r="C150" s="29" t="s">
        <v>663</v>
      </c>
      <c r="D150" s="30" t="s">
        <v>664</v>
      </c>
      <c r="E150" s="31" t="s">
        <v>665</v>
      </c>
      <c r="F150" s="32" t="s">
        <v>666</v>
      </c>
      <c r="G150" s="32" t="s">
        <v>168</v>
      </c>
      <c r="H150" s="33" t="s">
        <v>168</v>
      </c>
      <c r="I150" s="32" t="s">
        <v>667</v>
      </c>
      <c r="J150" s="32" t="s">
        <v>668</v>
      </c>
      <c r="K150" s="28" t="s">
        <v>177</v>
      </c>
      <c r="L150" s="28" t="s">
        <v>669</v>
      </c>
      <c r="M150" s="32" t="s">
        <v>48</v>
      </c>
    </row>
    <row r="151" spans="1:13" ht="38.25" x14ac:dyDescent="0.25">
      <c r="A151" s="13">
        <f t="shared" si="2"/>
        <v>148</v>
      </c>
      <c r="B151" s="28" t="s">
        <v>670</v>
      </c>
      <c r="C151" s="29" t="s">
        <v>671</v>
      </c>
      <c r="D151" s="30" t="s">
        <v>672</v>
      </c>
      <c r="E151" s="31" t="s">
        <v>665</v>
      </c>
      <c r="F151" s="32" t="s">
        <v>666</v>
      </c>
      <c r="G151" s="32" t="s">
        <v>168</v>
      </c>
      <c r="H151" s="33" t="s">
        <v>168</v>
      </c>
      <c r="I151" s="32" t="s">
        <v>673</v>
      </c>
      <c r="J151" s="32" t="s">
        <v>668</v>
      </c>
      <c r="K151" s="28" t="s">
        <v>177</v>
      </c>
      <c r="L151" s="28" t="s">
        <v>669</v>
      </c>
      <c r="M151" s="32" t="s">
        <v>186</v>
      </c>
    </row>
    <row r="152" spans="1:13" ht="51" x14ac:dyDescent="0.25">
      <c r="A152" s="13">
        <f t="shared" si="2"/>
        <v>149</v>
      </c>
      <c r="B152" s="28" t="s">
        <v>674</v>
      </c>
      <c r="C152" s="29" t="s">
        <v>674</v>
      </c>
      <c r="D152" s="30" t="s">
        <v>675</v>
      </c>
      <c r="E152" s="31" t="s">
        <v>424</v>
      </c>
      <c r="F152" s="32" t="s">
        <v>559</v>
      </c>
      <c r="G152" s="32" t="s">
        <v>92</v>
      </c>
      <c r="H152" s="33" t="s">
        <v>254</v>
      </c>
      <c r="I152" s="32">
        <v>199.655</v>
      </c>
      <c r="J152" s="32" t="s">
        <v>344</v>
      </c>
      <c r="K152" s="28" t="s">
        <v>676</v>
      </c>
      <c r="L152" s="28" t="s">
        <v>345</v>
      </c>
      <c r="M152" s="32" t="s">
        <v>38</v>
      </c>
    </row>
    <row r="153" spans="1:13" ht="38.25" x14ac:dyDescent="0.25">
      <c r="A153" s="13">
        <f t="shared" si="2"/>
        <v>150</v>
      </c>
      <c r="B153" s="28" t="s">
        <v>677</v>
      </c>
      <c r="C153" s="29" t="s">
        <v>678</v>
      </c>
      <c r="D153" s="30" t="s">
        <v>679</v>
      </c>
      <c r="E153" s="31" t="s">
        <v>239</v>
      </c>
      <c r="F153" s="32" t="s">
        <v>294</v>
      </c>
      <c r="G153" s="32" t="s">
        <v>603</v>
      </c>
      <c r="H153" s="33" t="s">
        <v>603</v>
      </c>
      <c r="I153" s="32" t="s">
        <v>680</v>
      </c>
      <c r="J153" s="32" t="s">
        <v>681</v>
      </c>
      <c r="K153" s="28" t="s">
        <v>177</v>
      </c>
      <c r="L153" s="28" t="s">
        <v>345</v>
      </c>
      <c r="M153" s="32" t="s">
        <v>48</v>
      </c>
    </row>
    <row r="154" spans="1:13" ht="25.5" x14ac:dyDescent="0.25">
      <c r="A154" s="13">
        <f t="shared" si="2"/>
        <v>151</v>
      </c>
      <c r="B154" s="28" t="s">
        <v>682</v>
      </c>
      <c r="C154" s="29" t="s">
        <v>683</v>
      </c>
      <c r="D154" s="30" t="s">
        <v>684</v>
      </c>
      <c r="E154" s="31" t="s">
        <v>293</v>
      </c>
      <c r="F154" s="32" t="s">
        <v>294</v>
      </c>
      <c r="G154" s="32" t="s">
        <v>92</v>
      </c>
      <c r="H154" s="33" t="s">
        <v>93</v>
      </c>
      <c r="I154" s="50">
        <v>2500</v>
      </c>
      <c r="J154" s="32" t="s">
        <v>685</v>
      </c>
      <c r="K154" s="28" t="s">
        <v>686</v>
      </c>
      <c r="L154" s="28" t="s">
        <v>346</v>
      </c>
      <c r="M154" s="32" t="s">
        <v>48</v>
      </c>
    </row>
    <row r="155" spans="1:13" ht="25.5" x14ac:dyDescent="0.25">
      <c r="A155" s="13">
        <f t="shared" si="2"/>
        <v>152</v>
      </c>
      <c r="B155" s="28" t="s">
        <v>447</v>
      </c>
      <c r="C155" s="29" t="s">
        <v>687</v>
      </c>
      <c r="D155" s="30" t="s">
        <v>688</v>
      </c>
      <c r="E155" s="31" t="s">
        <v>689</v>
      </c>
      <c r="F155" s="32" t="s">
        <v>690</v>
      </c>
      <c r="G155" s="32" t="s">
        <v>92</v>
      </c>
      <c r="H155" s="33" t="s">
        <v>590</v>
      </c>
      <c r="I155" s="32" t="s">
        <v>691</v>
      </c>
      <c r="J155" s="32" t="s">
        <v>685</v>
      </c>
      <c r="K155" s="28" t="s">
        <v>177</v>
      </c>
      <c r="L155" s="28" t="s">
        <v>176</v>
      </c>
      <c r="M155" s="32" t="s">
        <v>272</v>
      </c>
    </row>
    <row r="156" spans="1:13" ht="89.25" x14ac:dyDescent="0.25">
      <c r="A156" s="13">
        <f t="shared" si="2"/>
        <v>153</v>
      </c>
      <c r="B156" s="40" t="s">
        <v>692</v>
      </c>
      <c r="C156" s="29" t="s">
        <v>693</v>
      </c>
      <c r="D156" s="30" t="s">
        <v>694</v>
      </c>
      <c r="E156" s="31" t="s">
        <v>695</v>
      </c>
      <c r="F156" s="32" t="s">
        <v>73</v>
      </c>
      <c r="G156" s="32" t="s">
        <v>696</v>
      </c>
      <c r="H156" s="33" t="s">
        <v>697</v>
      </c>
      <c r="I156" s="32" t="s">
        <v>698</v>
      </c>
      <c r="J156" s="32" t="s">
        <v>699</v>
      </c>
      <c r="K156" s="28" t="s">
        <v>176</v>
      </c>
      <c r="L156" s="28" t="s">
        <v>700</v>
      </c>
      <c r="M156" s="32" t="s">
        <v>123</v>
      </c>
    </row>
    <row r="157" spans="1:13" ht="63.75" x14ac:dyDescent="0.25">
      <c r="A157" s="13">
        <f t="shared" si="2"/>
        <v>154</v>
      </c>
      <c r="B157" s="28" t="s">
        <v>674</v>
      </c>
      <c r="C157" s="29" t="s">
        <v>674</v>
      </c>
      <c r="D157" s="30" t="s">
        <v>701</v>
      </c>
      <c r="E157" s="31" t="s">
        <v>424</v>
      </c>
      <c r="F157" s="32" t="s">
        <v>425</v>
      </c>
      <c r="G157" s="32" t="s">
        <v>92</v>
      </c>
      <c r="H157" s="33" t="s">
        <v>93</v>
      </c>
      <c r="I157" s="50">
        <v>2400</v>
      </c>
      <c r="J157" s="32" t="s">
        <v>344</v>
      </c>
      <c r="K157" s="28" t="s">
        <v>177</v>
      </c>
      <c r="L157" s="28" t="s">
        <v>702</v>
      </c>
      <c r="M157" s="32" t="s">
        <v>513</v>
      </c>
    </row>
    <row r="158" spans="1:13" ht="63.75" x14ac:dyDescent="0.25">
      <c r="A158" s="13">
        <f t="shared" si="2"/>
        <v>155</v>
      </c>
      <c r="B158" s="28" t="s">
        <v>674</v>
      </c>
      <c r="C158" s="29" t="s">
        <v>674</v>
      </c>
      <c r="D158" s="30" t="s">
        <v>703</v>
      </c>
      <c r="E158" s="31" t="s">
        <v>424</v>
      </c>
      <c r="F158" s="32" t="s">
        <v>425</v>
      </c>
      <c r="G158" s="32" t="s">
        <v>92</v>
      </c>
      <c r="H158" s="33" t="s">
        <v>93</v>
      </c>
      <c r="I158" s="50">
        <v>1800</v>
      </c>
      <c r="J158" s="32" t="s">
        <v>344</v>
      </c>
      <c r="K158" s="28" t="s">
        <v>177</v>
      </c>
      <c r="L158" s="28" t="s">
        <v>702</v>
      </c>
      <c r="M158" s="32" t="s">
        <v>513</v>
      </c>
    </row>
    <row r="159" spans="1:13" ht="63.75" x14ac:dyDescent="0.25">
      <c r="A159" s="13">
        <f t="shared" si="2"/>
        <v>156</v>
      </c>
      <c r="B159" s="28" t="s">
        <v>674</v>
      </c>
      <c r="C159" s="29" t="s">
        <v>674</v>
      </c>
      <c r="D159" s="30" t="s">
        <v>704</v>
      </c>
      <c r="E159" s="31" t="s">
        <v>424</v>
      </c>
      <c r="F159" s="32" t="s">
        <v>425</v>
      </c>
      <c r="G159" s="32" t="s">
        <v>92</v>
      </c>
      <c r="H159" s="33" t="s">
        <v>93</v>
      </c>
      <c r="I159" s="50">
        <v>1800</v>
      </c>
      <c r="J159" s="32" t="s">
        <v>344</v>
      </c>
      <c r="K159" s="28" t="s">
        <v>177</v>
      </c>
      <c r="L159" s="28" t="s">
        <v>702</v>
      </c>
      <c r="M159" s="32" t="s">
        <v>513</v>
      </c>
    </row>
    <row r="160" spans="1:13" ht="63.75" x14ac:dyDescent="0.25">
      <c r="A160" s="13">
        <f t="shared" si="2"/>
        <v>157</v>
      </c>
      <c r="B160" s="28" t="s">
        <v>674</v>
      </c>
      <c r="C160" s="29" t="s">
        <v>674</v>
      </c>
      <c r="D160" s="30" t="s">
        <v>705</v>
      </c>
      <c r="E160" s="31" t="s">
        <v>424</v>
      </c>
      <c r="F160" s="32" t="s">
        <v>425</v>
      </c>
      <c r="G160" s="32" t="s">
        <v>92</v>
      </c>
      <c r="H160" s="33" t="s">
        <v>93</v>
      </c>
      <c r="I160" s="50">
        <v>1800</v>
      </c>
      <c r="J160" s="32" t="s">
        <v>344</v>
      </c>
      <c r="K160" s="28" t="s">
        <v>177</v>
      </c>
      <c r="L160" s="28" t="s">
        <v>702</v>
      </c>
      <c r="M160" s="32" t="s">
        <v>513</v>
      </c>
    </row>
    <row r="161" spans="1:13" ht="63.75" x14ac:dyDescent="0.25">
      <c r="A161" s="13">
        <f t="shared" si="2"/>
        <v>158</v>
      </c>
      <c r="B161" s="28" t="s">
        <v>674</v>
      </c>
      <c r="C161" s="29" t="s">
        <v>674</v>
      </c>
      <c r="D161" s="30" t="s">
        <v>706</v>
      </c>
      <c r="E161" s="31" t="s">
        <v>424</v>
      </c>
      <c r="F161" s="32" t="s">
        <v>425</v>
      </c>
      <c r="G161" s="32" t="s">
        <v>92</v>
      </c>
      <c r="H161" s="33" t="s">
        <v>93</v>
      </c>
      <c r="I161" s="50">
        <v>1800</v>
      </c>
      <c r="J161" s="32" t="s">
        <v>344</v>
      </c>
      <c r="K161" s="28" t="s">
        <v>177</v>
      </c>
      <c r="L161" s="28" t="s">
        <v>702</v>
      </c>
      <c r="M161" s="32" t="s">
        <v>513</v>
      </c>
    </row>
    <row r="162" spans="1:13" ht="63.75" x14ac:dyDescent="0.25">
      <c r="A162" s="13">
        <f t="shared" si="2"/>
        <v>159</v>
      </c>
      <c r="B162" s="28" t="s">
        <v>674</v>
      </c>
      <c r="C162" s="29" t="s">
        <v>674</v>
      </c>
      <c r="D162" s="30" t="s">
        <v>707</v>
      </c>
      <c r="E162" s="31" t="s">
        <v>424</v>
      </c>
      <c r="F162" s="32" t="s">
        <v>425</v>
      </c>
      <c r="G162" s="32" t="s">
        <v>92</v>
      </c>
      <c r="H162" s="33" t="s">
        <v>93</v>
      </c>
      <c r="I162" s="50">
        <v>1800</v>
      </c>
      <c r="J162" s="32" t="s">
        <v>344</v>
      </c>
      <c r="K162" s="28" t="s">
        <v>177</v>
      </c>
      <c r="L162" s="28" t="s">
        <v>702</v>
      </c>
      <c r="M162" s="32" t="s">
        <v>513</v>
      </c>
    </row>
    <row r="163" spans="1:13" ht="63.75" x14ac:dyDescent="0.25">
      <c r="A163" s="13">
        <f t="shared" si="2"/>
        <v>160</v>
      </c>
      <c r="B163" s="28" t="s">
        <v>674</v>
      </c>
      <c r="C163" s="29" t="s">
        <v>674</v>
      </c>
      <c r="D163" s="30" t="s">
        <v>708</v>
      </c>
      <c r="E163" s="31" t="s">
        <v>424</v>
      </c>
      <c r="F163" s="32" t="s">
        <v>425</v>
      </c>
      <c r="G163" s="32" t="s">
        <v>92</v>
      </c>
      <c r="H163" s="33" t="s">
        <v>93</v>
      </c>
      <c r="I163" s="50">
        <v>6000</v>
      </c>
      <c r="J163" s="32" t="s">
        <v>344</v>
      </c>
      <c r="K163" s="28" t="s">
        <v>177</v>
      </c>
      <c r="L163" s="28" t="s">
        <v>702</v>
      </c>
      <c r="M163" s="32" t="s">
        <v>513</v>
      </c>
    </row>
    <row r="164" spans="1:13" ht="63.75" x14ac:dyDescent="0.25">
      <c r="A164" s="13">
        <f t="shared" si="2"/>
        <v>161</v>
      </c>
      <c r="B164" s="28" t="s">
        <v>674</v>
      </c>
      <c r="C164" s="29" t="s">
        <v>674</v>
      </c>
      <c r="D164" s="30" t="s">
        <v>709</v>
      </c>
      <c r="E164" s="31" t="s">
        <v>424</v>
      </c>
      <c r="F164" s="32" t="s">
        <v>425</v>
      </c>
      <c r="G164" s="32" t="s">
        <v>92</v>
      </c>
      <c r="H164" s="33" t="s">
        <v>93</v>
      </c>
      <c r="I164" s="50">
        <v>1800</v>
      </c>
      <c r="J164" s="32" t="s">
        <v>344</v>
      </c>
      <c r="K164" s="28" t="s">
        <v>177</v>
      </c>
      <c r="L164" s="28" t="s">
        <v>702</v>
      </c>
      <c r="M164" s="32" t="s">
        <v>513</v>
      </c>
    </row>
    <row r="165" spans="1:13" ht="38.25" x14ac:dyDescent="0.25">
      <c r="A165" s="13">
        <f t="shared" si="2"/>
        <v>162</v>
      </c>
      <c r="B165" s="28" t="s">
        <v>710</v>
      </c>
      <c r="C165" s="29" t="s">
        <v>711</v>
      </c>
      <c r="D165" s="30" t="s">
        <v>712</v>
      </c>
      <c r="E165" s="31" t="s">
        <v>239</v>
      </c>
      <c r="F165" s="32" t="s">
        <v>602</v>
      </c>
      <c r="G165" s="32" t="s">
        <v>713</v>
      </c>
      <c r="H165" s="33" t="s">
        <v>93</v>
      </c>
      <c r="I165" s="32" t="s">
        <v>714</v>
      </c>
      <c r="J165" s="32" t="s">
        <v>715</v>
      </c>
      <c r="K165" s="28" t="s">
        <v>716</v>
      </c>
      <c r="L165" s="28" t="s">
        <v>346</v>
      </c>
      <c r="M165" s="32" t="s">
        <v>48</v>
      </c>
    </row>
    <row r="166" spans="1:13" ht="38.25" x14ac:dyDescent="0.25">
      <c r="A166" s="13">
        <f t="shared" si="2"/>
        <v>163</v>
      </c>
      <c r="B166" s="28" t="s">
        <v>433</v>
      </c>
      <c r="C166" s="29" t="s">
        <v>717</v>
      </c>
      <c r="D166" s="30" t="s">
        <v>574</v>
      </c>
      <c r="E166" s="31" t="s">
        <v>718</v>
      </c>
      <c r="F166" s="32" t="s">
        <v>294</v>
      </c>
      <c r="G166" s="32" t="s">
        <v>92</v>
      </c>
      <c r="H166" s="33" t="s">
        <v>719</v>
      </c>
      <c r="I166" s="32" t="s">
        <v>720</v>
      </c>
      <c r="J166" s="32" t="s">
        <v>721</v>
      </c>
      <c r="K166" s="28" t="s">
        <v>614</v>
      </c>
      <c r="L166" s="28" t="s">
        <v>722</v>
      </c>
      <c r="M166" s="32" t="s">
        <v>723</v>
      </c>
    </row>
    <row r="167" spans="1:13" ht="38.25" x14ac:dyDescent="0.25">
      <c r="A167" s="13">
        <f t="shared" si="2"/>
        <v>164</v>
      </c>
      <c r="B167" s="28" t="s">
        <v>428</v>
      </c>
      <c r="C167" s="29" t="s">
        <v>428</v>
      </c>
      <c r="D167" s="30" t="s">
        <v>430</v>
      </c>
      <c r="E167" s="31" t="s">
        <v>431</v>
      </c>
      <c r="F167" s="32" t="s">
        <v>559</v>
      </c>
      <c r="G167" s="32" t="s">
        <v>92</v>
      </c>
      <c r="H167" s="33" t="s">
        <v>724</v>
      </c>
      <c r="I167" s="32" t="s">
        <v>725</v>
      </c>
      <c r="J167" s="32" t="s">
        <v>726</v>
      </c>
      <c r="K167" s="28" t="s">
        <v>177</v>
      </c>
      <c r="L167" s="28" t="s">
        <v>176</v>
      </c>
      <c r="M167" s="32" t="s">
        <v>593</v>
      </c>
    </row>
    <row r="168" spans="1:13" ht="63.75" x14ac:dyDescent="0.25">
      <c r="A168" s="13">
        <f t="shared" si="2"/>
        <v>165</v>
      </c>
      <c r="B168" s="28" t="s">
        <v>57</v>
      </c>
      <c r="C168" s="29" t="s">
        <v>57</v>
      </c>
      <c r="D168" s="30" t="s">
        <v>727</v>
      </c>
      <c r="E168" s="31" t="s">
        <v>59</v>
      </c>
      <c r="F168" s="32" t="s">
        <v>60</v>
      </c>
      <c r="G168" s="32" t="s">
        <v>34</v>
      </c>
      <c r="H168" s="33" t="s">
        <v>728</v>
      </c>
      <c r="I168" s="32" t="s">
        <v>729</v>
      </c>
      <c r="J168" s="32" t="s">
        <v>730</v>
      </c>
      <c r="K168" s="28" t="s">
        <v>722</v>
      </c>
      <c r="L168" s="28" t="s">
        <v>731</v>
      </c>
      <c r="M168" s="32" t="s">
        <v>48</v>
      </c>
    </row>
    <row r="169" spans="1:13" ht="25.5" x14ac:dyDescent="0.25">
      <c r="A169" s="13">
        <f t="shared" si="2"/>
        <v>166</v>
      </c>
      <c r="B169" s="28" t="s">
        <v>202</v>
      </c>
      <c r="C169" s="29" t="s">
        <v>202</v>
      </c>
      <c r="D169" s="30" t="s">
        <v>732</v>
      </c>
      <c r="E169" s="31" t="s">
        <v>205</v>
      </c>
      <c r="F169" s="32" t="s">
        <v>73</v>
      </c>
      <c r="G169" s="32" t="s">
        <v>92</v>
      </c>
      <c r="H169" s="33" t="s">
        <v>733</v>
      </c>
      <c r="I169" s="32" t="s">
        <v>734</v>
      </c>
      <c r="J169" s="32" t="s">
        <v>735</v>
      </c>
      <c r="K169" s="28" t="s">
        <v>176</v>
      </c>
      <c r="L169" s="28" t="s">
        <v>736</v>
      </c>
      <c r="M169" s="32" t="s">
        <v>48</v>
      </c>
    </row>
    <row r="170" spans="1:13" ht="51" x14ac:dyDescent="0.25">
      <c r="A170" s="13">
        <f t="shared" si="2"/>
        <v>167</v>
      </c>
      <c r="B170" s="28" t="s">
        <v>387</v>
      </c>
      <c r="C170" s="29" t="s">
        <v>387</v>
      </c>
      <c r="D170" s="30" t="s">
        <v>388</v>
      </c>
      <c r="E170" s="31" t="s">
        <v>293</v>
      </c>
      <c r="F170" s="32" t="s">
        <v>294</v>
      </c>
      <c r="G170" s="32" t="s">
        <v>240</v>
      </c>
      <c r="H170" s="33">
        <v>4550</v>
      </c>
      <c r="I170" s="32">
        <v>418.52</v>
      </c>
      <c r="J170" s="32" t="s">
        <v>344</v>
      </c>
      <c r="K170" s="28" t="s">
        <v>176</v>
      </c>
      <c r="L170" s="28" t="s">
        <v>176</v>
      </c>
      <c r="M170" s="32" t="s">
        <v>48</v>
      </c>
    </row>
    <row r="171" spans="1:13" ht="51" x14ac:dyDescent="0.25">
      <c r="A171" s="13">
        <f t="shared" si="2"/>
        <v>168</v>
      </c>
      <c r="B171" s="28" t="s">
        <v>737</v>
      </c>
      <c r="C171" s="29" t="s">
        <v>738</v>
      </c>
      <c r="D171" s="30" t="s">
        <v>739</v>
      </c>
      <c r="E171" s="31" t="s">
        <v>424</v>
      </c>
      <c r="F171" s="32" t="s">
        <v>740</v>
      </c>
      <c r="G171" s="32" t="s">
        <v>168</v>
      </c>
      <c r="H171" s="33" t="s">
        <v>168</v>
      </c>
      <c r="I171" s="32" t="s">
        <v>583</v>
      </c>
      <c r="J171" s="32" t="s">
        <v>605</v>
      </c>
      <c r="K171" s="28" t="s">
        <v>345</v>
      </c>
      <c r="L171" s="28" t="s">
        <v>741</v>
      </c>
      <c r="M171" s="32" t="s">
        <v>723</v>
      </c>
    </row>
    <row r="172" spans="1:13" ht="51" x14ac:dyDescent="0.25">
      <c r="A172" s="13">
        <f t="shared" si="2"/>
        <v>169</v>
      </c>
      <c r="B172" s="28" t="s">
        <v>742</v>
      </c>
      <c r="C172" s="29" t="s">
        <v>742</v>
      </c>
      <c r="D172" s="30" t="s">
        <v>743</v>
      </c>
      <c r="E172" s="31" t="s">
        <v>744</v>
      </c>
      <c r="F172" s="32" t="s">
        <v>223</v>
      </c>
      <c r="G172" s="32" t="s">
        <v>745</v>
      </c>
      <c r="H172" s="33" t="s">
        <v>746</v>
      </c>
      <c r="I172" s="32">
        <v>388.04399999999998</v>
      </c>
      <c r="J172" s="32" t="s">
        <v>721</v>
      </c>
      <c r="K172" s="28" t="s">
        <v>722</v>
      </c>
      <c r="L172" s="28" t="s">
        <v>722</v>
      </c>
      <c r="M172" s="32" t="s">
        <v>48</v>
      </c>
    </row>
    <row r="173" spans="1:13" ht="25.5" x14ac:dyDescent="0.25">
      <c r="A173" s="13">
        <f t="shared" si="2"/>
        <v>170</v>
      </c>
      <c r="B173" s="28" t="s">
        <v>454</v>
      </c>
      <c r="C173" s="29" t="s">
        <v>747</v>
      </c>
      <c r="D173" s="30" t="s">
        <v>748</v>
      </c>
      <c r="E173" s="31" t="s">
        <v>749</v>
      </c>
      <c r="F173" s="32" t="s">
        <v>294</v>
      </c>
      <c r="G173" s="32" t="s">
        <v>92</v>
      </c>
      <c r="H173" s="33" t="s">
        <v>750</v>
      </c>
      <c r="I173" s="32" t="s">
        <v>751</v>
      </c>
      <c r="J173" s="32" t="s">
        <v>721</v>
      </c>
      <c r="K173" s="28" t="s">
        <v>722</v>
      </c>
      <c r="L173" s="28" t="s">
        <v>722</v>
      </c>
      <c r="M173" s="32" t="s">
        <v>48</v>
      </c>
    </row>
    <row r="174" spans="1:13" ht="127.5" x14ac:dyDescent="0.25">
      <c r="A174" s="13">
        <f t="shared" si="2"/>
        <v>171</v>
      </c>
      <c r="B174" s="28" t="s">
        <v>39</v>
      </c>
      <c r="C174" s="29" t="s">
        <v>179</v>
      </c>
      <c r="D174" s="30" t="s">
        <v>752</v>
      </c>
      <c r="E174" s="31" t="s">
        <v>41</v>
      </c>
      <c r="F174" s="32" t="s">
        <v>532</v>
      </c>
      <c r="G174" s="32" t="s">
        <v>34</v>
      </c>
      <c r="H174" s="33" t="s">
        <v>590</v>
      </c>
      <c r="I174" s="50">
        <v>1800</v>
      </c>
      <c r="J174" s="32" t="s">
        <v>344</v>
      </c>
      <c r="K174" s="28" t="s">
        <v>176</v>
      </c>
      <c r="L174" s="28" t="s">
        <v>753</v>
      </c>
      <c r="M174" s="32" t="s">
        <v>186</v>
      </c>
    </row>
    <row r="175" spans="1:13" ht="38.25" x14ac:dyDescent="0.25">
      <c r="A175" s="13">
        <f t="shared" si="2"/>
        <v>172</v>
      </c>
      <c r="B175" s="28" t="s">
        <v>754</v>
      </c>
      <c r="C175" s="29" t="s">
        <v>754</v>
      </c>
      <c r="D175" s="30" t="s">
        <v>755</v>
      </c>
      <c r="E175" s="31" t="s">
        <v>239</v>
      </c>
      <c r="F175" s="32" t="s">
        <v>146</v>
      </c>
      <c r="G175" s="32" t="s">
        <v>603</v>
      </c>
      <c r="H175" s="33" t="s">
        <v>603</v>
      </c>
      <c r="I175" s="81">
        <v>1668.915</v>
      </c>
      <c r="J175" s="32" t="s">
        <v>681</v>
      </c>
      <c r="K175" s="28" t="s">
        <v>176</v>
      </c>
      <c r="L175" s="28" t="s">
        <v>700</v>
      </c>
      <c r="M175" s="32" t="s">
        <v>186</v>
      </c>
    </row>
    <row r="176" spans="1:13" ht="165.75" x14ac:dyDescent="0.25">
      <c r="A176" s="13">
        <f t="shared" si="2"/>
        <v>173</v>
      </c>
      <c r="B176" s="28" t="s">
        <v>588</v>
      </c>
      <c r="C176" s="29" t="s">
        <v>588</v>
      </c>
      <c r="D176" s="30" t="s">
        <v>756</v>
      </c>
      <c r="E176" s="31" t="s">
        <v>41</v>
      </c>
      <c r="F176" s="32" t="s">
        <v>532</v>
      </c>
      <c r="G176" s="32" t="s">
        <v>34</v>
      </c>
      <c r="H176" s="33" t="s">
        <v>590</v>
      </c>
      <c r="I176" s="50">
        <v>33533.61</v>
      </c>
      <c r="J176" s="32" t="s">
        <v>344</v>
      </c>
      <c r="K176" s="28" t="s">
        <v>176</v>
      </c>
      <c r="L176" s="28" t="s">
        <v>533</v>
      </c>
      <c r="M176" s="32" t="s">
        <v>186</v>
      </c>
    </row>
    <row r="177" spans="1:13" ht="127.5" x14ac:dyDescent="0.25">
      <c r="A177" s="13">
        <f t="shared" si="2"/>
        <v>174</v>
      </c>
      <c r="B177" s="28" t="s">
        <v>433</v>
      </c>
      <c r="C177" s="29" t="s">
        <v>433</v>
      </c>
      <c r="D177" s="30" t="s">
        <v>574</v>
      </c>
      <c r="E177" s="31" t="s">
        <v>757</v>
      </c>
      <c r="F177" s="32" t="s">
        <v>488</v>
      </c>
      <c r="G177" s="32" t="s">
        <v>92</v>
      </c>
      <c r="H177" s="33" t="s">
        <v>93</v>
      </c>
      <c r="I177" s="50">
        <v>15000</v>
      </c>
      <c r="J177" s="32" t="s">
        <v>758</v>
      </c>
      <c r="K177" s="28" t="s">
        <v>759</v>
      </c>
      <c r="L177" s="28" t="s">
        <v>760</v>
      </c>
      <c r="M177" s="35" t="s">
        <v>437</v>
      </c>
    </row>
    <row r="178" spans="1:13" ht="25.5" x14ac:dyDescent="0.25">
      <c r="A178" s="13">
        <f t="shared" si="2"/>
        <v>175</v>
      </c>
      <c r="B178" s="28" t="s">
        <v>761</v>
      </c>
      <c r="C178" s="29" t="s">
        <v>762</v>
      </c>
      <c r="D178" s="30" t="s">
        <v>763</v>
      </c>
      <c r="E178" s="31" t="s">
        <v>764</v>
      </c>
      <c r="F178" s="32" t="s">
        <v>481</v>
      </c>
      <c r="G178" s="32" t="s">
        <v>92</v>
      </c>
      <c r="H178" s="33" t="s">
        <v>765</v>
      </c>
      <c r="I178" s="32" t="s">
        <v>766</v>
      </c>
      <c r="J178" s="32" t="s">
        <v>699</v>
      </c>
      <c r="K178" s="28" t="s">
        <v>176</v>
      </c>
      <c r="L178" s="28" t="s">
        <v>735</v>
      </c>
      <c r="M178" s="32" t="s">
        <v>38</v>
      </c>
    </row>
    <row r="179" spans="1:13" ht="25.5" x14ac:dyDescent="0.25">
      <c r="A179" s="13">
        <f t="shared" si="2"/>
        <v>176</v>
      </c>
      <c r="B179" s="28" t="s">
        <v>767</v>
      </c>
      <c r="C179" s="29" t="s">
        <v>768</v>
      </c>
      <c r="D179" s="30" t="s">
        <v>769</v>
      </c>
      <c r="E179" s="31" t="s">
        <v>749</v>
      </c>
      <c r="F179" s="32" t="s">
        <v>294</v>
      </c>
      <c r="G179" s="32" t="s">
        <v>92</v>
      </c>
      <c r="H179" s="33" t="s">
        <v>770</v>
      </c>
      <c r="I179" s="32">
        <v>186.76347999999999</v>
      </c>
      <c r="J179" s="32" t="s">
        <v>699</v>
      </c>
      <c r="K179" s="28" t="s">
        <v>482</v>
      </c>
      <c r="L179" s="28" t="s">
        <v>735</v>
      </c>
      <c r="M179" s="32" t="s">
        <v>48</v>
      </c>
    </row>
    <row r="180" spans="1:13" ht="318.75" x14ac:dyDescent="0.25">
      <c r="A180" s="13">
        <f t="shared" si="2"/>
        <v>177</v>
      </c>
      <c r="B180" s="28" t="s">
        <v>588</v>
      </c>
      <c r="C180" s="29" t="s">
        <v>588</v>
      </c>
      <c r="D180" s="30" t="s">
        <v>771</v>
      </c>
      <c r="E180" s="31" t="s">
        <v>41</v>
      </c>
      <c r="F180" s="32" t="s">
        <v>532</v>
      </c>
      <c r="G180" s="32" t="s">
        <v>34</v>
      </c>
      <c r="H180" s="33" t="s">
        <v>590</v>
      </c>
      <c r="I180" s="34">
        <v>23337.314399999999</v>
      </c>
      <c r="J180" s="32" t="s">
        <v>344</v>
      </c>
      <c r="K180" s="28" t="s">
        <v>176</v>
      </c>
      <c r="L180" s="28" t="s">
        <v>772</v>
      </c>
      <c r="M180" s="32" t="s">
        <v>186</v>
      </c>
    </row>
    <row r="181" spans="1:13" ht="63.75" x14ac:dyDescent="0.25">
      <c r="A181" s="13">
        <f t="shared" si="2"/>
        <v>178</v>
      </c>
      <c r="B181" s="28" t="s">
        <v>773</v>
      </c>
      <c r="C181" s="29" t="s">
        <v>773</v>
      </c>
      <c r="D181" s="30" t="s">
        <v>774</v>
      </c>
      <c r="E181" s="31" t="s">
        <v>145</v>
      </c>
      <c r="F181" s="32" t="s">
        <v>146</v>
      </c>
      <c r="G181" s="32" t="s">
        <v>34</v>
      </c>
      <c r="H181" s="33">
        <v>1</v>
      </c>
      <c r="I181" s="50">
        <v>300</v>
      </c>
      <c r="J181" s="32" t="s">
        <v>775</v>
      </c>
      <c r="K181" s="28" t="s">
        <v>176</v>
      </c>
      <c r="L181" s="28" t="s">
        <v>776</v>
      </c>
      <c r="M181" s="32" t="s">
        <v>186</v>
      </c>
    </row>
    <row r="182" spans="1:13" ht="89.25" x14ac:dyDescent="0.25">
      <c r="A182" s="13">
        <f t="shared" si="2"/>
        <v>179</v>
      </c>
      <c r="B182" s="28" t="s">
        <v>773</v>
      </c>
      <c r="C182" s="29" t="s">
        <v>773</v>
      </c>
      <c r="D182" s="30" t="s">
        <v>777</v>
      </c>
      <c r="E182" s="31" t="s">
        <v>145</v>
      </c>
      <c r="F182" s="32" t="s">
        <v>146</v>
      </c>
      <c r="G182" s="32" t="s">
        <v>34</v>
      </c>
      <c r="H182" s="33">
        <v>3</v>
      </c>
      <c r="I182" s="50">
        <f>17835*1.2</f>
        <v>21402</v>
      </c>
      <c r="J182" s="32" t="s">
        <v>778</v>
      </c>
      <c r="K182" s="28" t="s">
        <v>779</v>
      </c>
      <c r="L182" s="28" t="s">
        <v>780</v>
      </c>
      <c r="M182" s="32" t="s">
        <v>48</v>
      </c>
    </row>
    <row r="183" spans="1:13" ht="76.5" x14ac:dyDescent="0.25">
      <c r="A183" s="13">
        <f t="shared" si="2"/>
        <v>180</v>
      </c>
      <c r="B183" s="28" t="s">
        <v>588</v>
      </c>
      <c r="C183" s="29" t="s">
        <v>588</v>
      </c>
      <c r="D183" s="30" t="s">
        <v>781</v>
      </c>
      <c r="E183" s="31" t="s">
        <v>41</v>
      </c>
      <c r="F183" s="32" t="s">
        <v>182</v>
      </c>
      <c r="G183" s="32" t="s">
        <v>34</v>
      </c>
      <c r="H183" s="33" t="s">
        <v>590</v>
      </c>
      <c r="I183" s="32">
        <v>398.68680000000001</v>
      </c>
      <c r="J183" s="32" t="s">
        <v>344</v>
      </c>
      <c r="K183" s="28" t="s">
        <v>176</v>
      </c>
      <c r="L183" s="28" t="s">
        <v>782</v>
      </c>
      <c r="M183" s="32" t="s">
        <v>186</v>
      </c>
    </row>
    <row r="184" spans="1:13" ht="51" x14ac:dyDescent="0.25">
      <c r="A184" s="13">
        <f t="shared" si="2"/>
        <v>181</v>
      </c>
      <c r="B184" s="28" t="s">
        <v>104</v>
      </c>
      <c r="C184" s="29" t="s">
        <v>105</v>
      </c>
      <c r="D184" s="30" t="s">
        <v>106</v>
      </c>
      <c r="E184" s="31" t="s">
        <v>107</v>
      </c>
      <c r="F184" s="32" t="s">
        <v>87</v>
      </c>
      <c r="G184" s="32" t="s">
        <v>92</v>
      </c>
      <c r="H184" s="33" t="s">
        <v>93</v>
      </c>
      <c r="I184" s="50">
        <v>1600</v>
      </c>
      <c r="J184" s="32" t="s">
        <v>783</v>
      </c>
      <c r="K184" s="28" t="s">
        <v>784</v>
      </c>
      <c r="L184" s="28" t="s">
        <v>785</v>
      </c>
      <c r="M184" s="32" t="s">
        <v>48</v>
      </c>
    </row>
    <row r="185" spans="1:13" ht="51" x14ac:dyDescent="0.25">
      <c r="A185" s="13">
        <f t="shared" si="2"/>
        <v>182</v>
      </c>
      <c r="B185" s="28" t="s">
        <v>104</v>
      </c>
      <c r="C185" s="29" t="s">
        <v>105</v>
      </c>
      <c r="D185" s="30" t="s">
        <v>111</v>
      </c>
      <c r="E185" s="31" t="s">
        <v>107</v>
      </c>
      <c r="F185" s="32" t="s">
        <v>87</v>
      </c>
      <c r="G185" s="32" t="s">
        <v>92</v>
      </c>
      <c r="H185" s="33" t="s">
        <v>93</v>
      </c>
      <c r="I185" s="50">
        <v>160</v>
      </c>
      <c r="J185" s="32" t="s">
        <v>786</v>
      </c>
      <c r="K185" s="28" t="s">
        <v>784</v>
      </c>
      <c r="L185" s="28" t="s">
        <v>785</v>
      </c>
      <c r="M185" s="32" t="s">
        <v>48</v>
      </c>
    </row>
    <row r="186" spans="1:13" ht="89.25" x14ac:dyDescent="0.25">
      <c r="A186" s="13">
        <f t="shared" si="2"/>
        <v>183</v>
      </c>
      <c r="B186" s="28" t="s">
        <v>187</v>
      </c>
      <c r="C186" s="29" t="s">
        <v>787</v>
      </c>
      <c r="D186" s="30" t="s">
        <v>788</v>
      </c>
      <c r="E186" s="31" t="s">
        <v>41</v>
      </c>
      <c r="F186" s="32" t="s">
        <v>532</v>
      </c>
      <c r="G186" s="32" t="s">
        <v>34</v>
      </c>
      <c r="H186" s="33" t="s">
        <v>93</v>
      </c>
      <c r="I186" s="32" t="s">
        <v>789</v>
      </c>
      <c r="J186" s="32" t="s">
        <v>344</v>
      </c>
      <c r="K186" s="28" t="s">
        <v>482</v>
      </c>
      <c r="L186" s="28" t="s">
        <v>483</v>
      </c>
      <c r="M186" s="32" t="s">
        <v>790</v>
      </c>
    </row>
    <row r="187" spans="1:13" ht="51" x14ac:dyDescent="0.25">
      <c r="A187" s="13">
        <f t="shared" si="2"/>
        <v>184</v>
      </c>
      <c r="B187" s="28" t="s">
        <v>588</v>
      </c>
      <c r="C187" s="29" t="s">
        <v>588</v>
      </c>
      <c r="D187" s="30" t="s">
        <v>791</v>
      </c>
      <c r="E187" s="31" t="s">
        <v>41</v>
      </c>
      <c r="F187" s="32" t="s">
        <v>42</v>
      </c>
      <c r="G187" s="32" t="s">
        <v>43</v>
      </c>
      <c r="H187" s="33" t="s">
        <v>43</v>
      </c>
      <c r="I187" s="50">
        <v>40000</v>
      </c>
      <c r="J187" s="32" t="s">
        <v>344</v>
      </c>
      <c r="K187" s="28" t="s">
        <v>176</v>
      </c>
      <c r="L187" s="28" t="s">
        <v>432</v>
      </c>
      <c r="M187" s="32" t="s">
        <v>186</v>
      </c>
    </row>
    <row r="188" spans="1:13" ht="25.5" x14ac:dyDescent="0.25">
      <c r="A188" s="13">
        <f t="shared" si="2"/>
        <v>185</v>
      </c>
      <c r="B188" s="28" t="s">
        <v>454</v>
      </c>
      <c r="C188" s="29" t="s">
        <v>506</v>
      </c>
      <c r="D188" s="30" t="s">
        <v>792</v>
      </c>
      <c r="E188" s="31" t="s">
        <v>293</v>
      </c>
      <c r="F188" s="32" t="s">
        <v>294</v>
      </c>
      <c r="G188" s="32" t="s">
        <v>34</v>
      </c>
      <c r="H188" s="33" t="s">
        <v>93</v>
      </c>
      <c r="I188" s="50">
        <v>10000</v>
      </c>
      <c r="J188" s="32" t="s">
        <v>699</v>
      </c>
      <c r="K188" s="28" t="s">
        <v>176</v>
      </c>
      <c r="L188" s="28" t="s">
        <v>483</v>
      </c>
      <c r="M188" s="32" t="s">
        <v>48</v>
      </c>
    </row>
    <row r="189" spans="1:13" ht="267.75" x14ac:dyDescent="0.25">
      <c r="A189" s="13">
        <f t="shared" si="2"/>
        <v>186</v>
      </c>
      <c r="B189" s="28" t="s">
        <v>187</v>
      </c>
      <c r="C189" s="29" t="s">
        <v>188</v>
      </c>
      <c r="D189" s="30" t="s">
        <v>793</v>
      </c>
      <c r="E189" s="31" t="s">
        <v>41</v>
      </c>
      <c r="F189" s="32" t="s">
        <v>182</v>
      </c>
      <c r="G189" s="32" t="s">
        <v>191</v>
      </c>
      <c r="H189" s="33" t="s">
        <v>794</v>
      </c>
      <c r="I189" s="81">
        <v>10004.335999999999</v>
      </c>
      <c r="J189" s="32" t="s">
        <v>344</v>
      </c>
      <c r="K189" s="28" t="s">
        <v>176</v>
      </c>
      <c r="L189" s="28" t="s">
        <v>795</v>
      </c>
      <c r="M189" s="32" t="s">
        <v>186</v>
      </c>
    </row>
    <row r="190" spans="1:13" ht="294" x14ac:dyDescent="0.25">
      <c r="A190" s="14">
        <f>A189+1</f>
        <v>187</v>
      </c>
      <c r="B190" s="87" t="s">
        <v>187</v>
      </c>
      <c r="C190" s="88" t="s">
        <v>188</v>
      </c>
      <c r="D190" s="89" t="s">
        <v>796</v>
      </c>
      <c r="E190" s="90" t="s">
        <v>41</v>
      </c>
      <c r="F190" s="15" t="s">
        <v>182</v>
      </c>
      <c r="G190" s="15" t="s">
        <v>191</v>
      </c>
      <c r="H190" s="91" t="s">
        <v>797</v>
      </c>
      <c r="I190" s="92">
        <v>10349.444</v>
      </c>
      <c r="J190" s="15" t="s">
        <v>344</v>
      </c>
      <c r="K190" s="87" t="s">
        <v>176</v>
      </c>
      <c r="L190" s="87" t="s">
        <v>795</v>
      </c>
      <c r="M190" s="15" t="s">
        <v>186</v>
      </c>
    </row>
    <row r="191" spans="1:13" ht="153" x14ac:dyDescent="0.25">
      <c r="A191" s="15"/>
      <c r="B191" s="87"/>
      <c r="C191" s="88"/>
      <c r="D191" s="93" t="s">
        <v>798</v>
      </c>
      <c r="E191" s="90"/>
      <c r="F191" s="15"/>
      <c r="G191" s="15"/>
      <c r="H191" s="91"/>
      <c r="I191" s="92"/>
      <c r="J191" s="15"/>
      <c r="K191" s="87"/>
      <c r="L191" s="87"/>
      <c r="M191" s="15"/>
    </row>
    <row r="192" spans="1:13" ht="38.25" x14ac:dyDescent="0.25">
      <c r="A192" s="13">
        <f>A190+1</f>
        <v>188</v>
      </c>
      <c r="B192" s="28" t="s">
        <v>39</v>
      </c>
      <c r="C192" s="29" t="s">
        <v>799</v>
      </c>
      <c r="D192" s="30" t="s">
        <v>800</v>
      </c>
      <c r="E192" s="31" t="s">
        <v>239</v>
      </c>
      <c r="F192" s="32" t="s">
        <v>801</v>
      </c>
      <c r="G192" s="32" t="s">
        <v>240</v>
      </c>
      <c r="H192" s="33" t="s">
        <v>802</v>
      </c>
      <c r="I192" s="32">
        <v>322.37520000000001</v>
      </c>
      <c r="J192" s="32" t="s">
        <v>699</v>
      </c>
      <c r="K192" s="28" t="s">
        <v>735</v>
      </c>
      <c r="L192" s="28" t="s">
        <v>803</v>
      </c>
      <c r="M192" s="32" t="s">
        <v>186</v>
      </c>
    </row>
    <row r="193" spans="1:13" ht="51" x14ac:dyDescent="0.25">
      <c r="A193" s="13">
        <f>A192+1</f>
        <v>189</v>
      </c>
      <c r="B193" s="28" t="s">
        <v>773</v>
      </c>
      <c r="C193" s="29" t="s">
        <v>773</v>
      </c>
      <c r="D193" s="30" t="s">
        <v>804</v>
      </c>
      <c r="E193" s="31" t="s">
        <v>145</v>
      </c>
      <c r="F193" s="32" t="s">
        <v>146</v>
      </c>
      <c r="G193" s="32" t="s">
        <v>34</v>
      </c>
      <c r="H193" s="33" t="s">
        <v>590</v>
      </c>
      <c r="I193" s="50">
        <v>600</v>
      </c>
      <c r="J193" s="32" t="s">
        <v>699</v>
      </c>
      <c r="K193" s="28" t="s">
        <v>735</v>
      </c>
      <c r="L193" s="28" t="s">
        <v>483</v>
      </c>
      <c r="M193" s="32" t="s">
        <v>186</v>
      </c>
    </row>
    <row r="194" spans="1:13" ht="38.25" x14ac:dyDescent="0.25">
      <c r="A194" s="13">
        <f t="shared" ref="A194:A257" si="3">A193+1</f>
        <v>190</v>
      </c>
      <c r="B194" s="28" t="s">
        <v>220</v>
      </c>
      <c r="C194" s="29" t="s">
        <v>805</v>
      </c>
      <c r="D194" s="30" t="s">
        <v>806</v>
      </c>
      <c r="E194" s="31" t="s">
        <v>807</v>
      </c>
      <c r="F194" s="32" t="s">
        <v>146</v>
      </c>
      <c r="G194" s="32" t="s">
        <v>92</v>
      </c>
      <c r="H194" s="33" t="s">
        <v>808</v>
      </c>
      <c r="I194" s="50">
        <v>140</v>
      </c>
      <c r="J194" s="32" t="s">
        <v>699</v>
      </c>
      <c r="K194" s="28" t="s">
        <v>176</v>
      </c>
      <c r="L194" s="28" t="s">
        <v>482</v>
      </c>
      <c r="M194" s="32" t="s">
        <v>48</v>
      </c>
    </row>
    <row r="195" spans="1:13" ht="25.5" x14ac:dyDescent="0.25">
      <c r="A195" s="13">
        <f t="shared" si="3"/>
        <v>191</v>
      </c>
      <c r="B195" s="28" t="s">
        <v>809</v>
      </c>
      <c r="C195" s="29" t="s">
        <v>810</v>
      </c>
      <c r="D195" s="30" t="s">
        <v>811</v>
      </c>
      <c r="E195" s="31" t="s">
        <v>695</v>
      </c>
      <c r="F195" s="32" t="s">
        <v>73</v>
      </c>
      <c r="G195" s="32" t="s">
        <v>92</v>
      </c>
      <c r="H195" s="33" t="s">
        <v>728</v>
      </c>
      <c r="I195" s="80">
        <v>326.5</v>
      </c>
      <c r="J195" s="32" t="s">
        <v>699</v>
      </c>
      <c r="K195" s="28" t="s">
        <v>176</v>
      </c>
      <c r="L195" s="28" t="s">
        <v>482</v>
      </c>
      <c r="M195" s="32" t="s">
        <v>123</v>
      </c>
    </row>
    <row r="196" spans="1:13" ht="38.25" x14ac:dyDescent="0.25">
      <c r="A196" s="13">
        <f t="shared" si="3"/>
        <v>192</v>
      </c>
      <c r="B196" s="28" t="s">
        <v>710</v>
      </c>
      <c r="C196" s="29" t="s">
        <v>711</v>
      </c>
      <c r="D196" s="30" t="s">
        <v>812</v>
      </c>
      <c r="E196" s="31" t="s">
        <v>239</v>
      </c>
      <c r="F196" s="32" t="s">
        <v>532</v>
      </c>
      <c r="G196" s="32" t="s">
        <v>603</v>
      </c>
      <c r="H196" s="33" t="s">
        <v>603</v>
      </c>
      <c r="I196" s="32">
        <v>794.63040000000001</v>
      </c>
      <c r="J196" s="32" t="s">
        <v>685</v>
      </c>
      <c r="K196" s="28" t="s">
        <v>176</v>
      </c>
      <c r="L196" s="28" t="s">
        <v>482</v>
      </c>
      <c r="M196" s="32" t="s">
        <v>48</v>
      </c>
    </row>
    <row r="197" spans="1:13" ht="382.5" x14ac:dyDescent="0.25">
      <c r="A197" s="13">
        <f t="shared" si="3"/>
        <v>193</v>
      </c>
      <c r="B197" s="28" t="s">
        <v>209</v>
      </c>
      <c r="C197" s="29" t="s">
        <v>813</v>
      </c>
      <c r="D197" s="30" t="s">
        <v>814</v>
      </c>
      <c r="E197" s="31" t="s">
        <v>41</v>
      </c>
      <c r="F197" s="32" t="s">
        <v>532</v>
      </c>
      <c r="G197" s="32" t="s">
        <v>34</v>
      </c>
      <c r="H197" s="33" t="s">
        <v>815</v>
      </c>
      <c r="I197" s="79">
        <v>4895.3635599999998</v>
      </c>
      <c r="J197" s="32" t="s">
        <v>344</v>
      </c>
      <c r="K197" s="28" t="s">
        <v>176</v>
      </c>
      <c r="L197" s="28" t="s">
        <v>753</v>
      </c>
      <c r="M197" s="32" t="s">
        <v>186</v>
      </c>
    </row>
    <row r="198" spans="1:13" ht="204" x14ac:dyDescent="0.25">
      <c r="A198" s="13">
        <f t="shared" si="3"/>
        <v>194</v>
      </c>
      <c r="B198" s="28" t="s">
        <v>588</v>
      </c>
      <c r="C198" s="29" t="s">
        <v>588</v>
      </c>
      <c r="D198" s="30" t="s">
        <v>816</v>
      </c>
      <c r="E198" s="31" t="s">
        <v>41</v>
      </c>
      <c r="F198" s="32" t="s">
        <v>532</v>
      </c>
      <c r="G198" s="32" t="s">
        <v>34</v>
      </c>
      <c r="H198" s="33" t="s">
        <v>817</v>
      </c>
      <c r="I198" s="81">
        <v>12912.066000000001</v>
      </c>
      <c r="J198" s="32" t="s">
        <v>344</v>
      </c>
      <c r="K198" s="28" t="s">
        <v>176</v>
      </c>
      <c r="L198" s="28" t="s">
        <v>818</v>
      </c>
      <c r="M198" s="32" t="s">
        <v>186</v>
      </c>
    </row>
    <row r="199" spans="1:13" ht="63.75" x14ac:dyDescent="0.25">
      <c r="A199" s="13">
        <f t="shared" si="3"/>
        <v>195</v>
      </c>
      <c r="B199" s="28" t="s">
        <v>819</v>
      </c>
      <c r="C199" s="29" t="s">
        <v>819</v>
      </c>
      <c r="D199" s="30" t="s">
        <v>820</v>
      </c>
      <c r="E199" s="31" t="s">
        <v>821</v>
      </c>
      <c r="F199" s="32" t="s">
        <v>822</v>
      </c>
      <c r="G199" s="32" t="s">
        <v>168</v>
      </c>
      <c r="H199" s="33" t="s">
        <v>168</v>
      </c>
      <c r="I199" s="80">
        <v>400</v>
      </c>
      <c r="J199" s="32" t="s">
        <v>823</v>
      </c>
      <c r="K199" s="28" t="s">
        <v>176</v>
      </c>
      <c r="L199" s="28" t="s">
        <v>824</v>
      </c>
      <c r="M199" s="32" t="s">
        <v>48</v>
      </c>
    </row>
    <row r="200" spans="1:13" ht="127.5" x14ac:dyDescent="0.25">
      <c r="A200" s="13">
        <f t="shared" si="3"/>
        <v>196</v>
      </c>
      <c r="B200" s="28" t="s">
        <v>588</v>
      </c>
      <c r="C200" s="29" t="s">
        <v>588</v>
      </c>
      <c r="D200" s="30" t="s">
        <v>825</v>
      </c>
      <c r="E200" s="31" t="s">
        <v>41</v>
      </c>
      <c r="F200" s="32" t="s">
        <v>182</v>
      </c>
      <c r="G200" s="32" t="s">
        <v>34</v>
      </c>
      <c r="H200" s="33" t="s">
        <v>211</v>
      </c>
      <c r="I200" s="79">
        <v>1868.9811099999999</v>
      </c>
      <c r="J200" s="32" t="s">
        <v>344</v>
      </c>
      <c r="K200" s="28" t="s">
        <v>826</v>
      </c>
      <c r="L200" s="28" t="s">
        <v>795</v>
      </c>
      <c r="M200" s="32" t="s">
        <v>186</v>
      </c>
    </row>
    <row r="201" spans="1:13" ht="38.25" x14ac:dyDescent="0.25">
      <c r="A201" s="13">
        <f t="shared" si="3"/>
        <v>197</v>
      </c>
      <c r="B201" s="59" t="s">
        <v>827</v>
      </c>
      <c r="C201" s="69" t="s">
        <v>828</v>
      </c>
      <c r="D201" s="30" t="s">
        <v>829</v>
      </c>
      <c r="E201" s="85" t="s">
        <v>205</v>
      </c>
      <c r="F201" s="59" t="s">
        <v>73</v>
      </c>
      <c r="G201" s="19" t="s">
        <v>830</v>
      </c>
      <c r="H201" s="25" t="s">
        <v>831</v>
      </c>
      <c r="I201" s="63">
        <v>270.7</v>
      </c>
      <c r="J201" s="60" t="s">
        <v>832</v>
      </c>
      <c r="K201" s="60" t="s">
        <v>177</v>
      </c>
      <c r="L201" s="60" t="s">
        <v>177</v>
      </c>
      <c r="M201" s="32" t="s">
        <v>96</v>
      </c>
    </row>
    <row r="202" spans="1:13" ht="89.25" x14ac:dyDescent="0.25">
      <c r="A202" s="13">
        <f t="shared" si="3"/>
        <v>198</v>
      </c>
      <c r="B202" s="28" t="s">
        <v>773</v>
      </c>
      <c r="C202" s="29" t="s">
        <v>773</v>
      </c>
      <c r="D202" s="94" t="s">
        <v>833</v>
      </c>
      <c r="E202" s="95" t="s">
        <v>145</v>
      </c>
      <c r="F202" s="40" t="s">
        <v>146</v>
      </c>
      <c r="G202" s="32" t="s">
        <v>34</v>
      </c>
      <c r="H202" s="33">
        <v>1</v>
      </c>
      <c r="I202" s="96">
        <f>11890*1.2</f>
        <v>14268</v>
      </c>
      <c r="J202" s="40" t="s">
        <v>834</v>
      </c>
      <c r="K202" s="40" t="s">
        <v>835</v>
      </c>
      <c r="L202" s="40" t="s">
        <v>836</v>
      </c>
      <c r="M202" s="40" t="s">
        <v>186</v>
      </c>
    </row>
    <row r="203" spans="1:13" ht="63.75" x14ac:dyDescent="0.25">
      <c r="A203" s="13">
        <f t="shared" si="3"/>
        <v>199</v>
      </c>
      <c r="B203" s="40" t="s">
        <v>119</v>
      </c>
      <c r="C203" s="36" t="s">
        <v>119</v>
      </c>
      <c r="D203" s="94" t="s">
        <v>120</v>
      </c>
      <c r="E203" s="95" t="s">
        <v>107</v>
      </c>
      <c r="F203" s="40" t="s">
        <v>87</v>
      </c>
      <c r="G203" s="40" t="s">
        <v>121</v>
      </c>
      <c r="H203" s="40" t="s">
        <v>837</v>
      </c>
      <c r="I203" s="96">
        <v>12555</v>
      </c>
      <c r="J203" s="40" t="s">
        <v>838</v>
      </c>
      <c r="K203" s="40" t="s">
        <v>784</v>
      </c>
      <c r="L203" s="40" t="s">
        <v>839</v>
      </c>
      <c r="M203" s="40" t="s">
        <v>123</v>
      </c>
    </row>
    <row r="204" spans="1:13" ht="63.75" x14ac:dyDescent="0.25">
      <c r="A204" s="13">
        <f t="shared" si="3"/>
        <v>200</v>
      </c>
      <c r="B204" s="59" t="s">
        <v>840</v>
      </c>
      <c r="C204" s="36" t="s">
        <v>841</v>
      </c>
      <c r="D204" s="94" t="s">
        <v>124</v>
      </c>
      <c r="E204" s="95" t="s">
        <v>107</v>
      </c>
      <c r="F204" s="40" t="s">
        <v>87</v>
      </c>
      <c r="G204" s="40" t="s">
        <v>311</v>
      </c>
      <c r="H204" s="40" t="s">
        <v>837</v>
      </c>
      <c r="I204" s="96">
        <v>12960</v>
      </c>
      <c r="J204" s="40" t="s">
        <v>838</v>
      </c>
      <c r="K204" s="40" t="s">
        <v>842</v>
      </c>
      <c r="L204" s="40" t="s">
        <v>839</v>
      </c>
      <c r="M204" s="40" t="s">
        <v>186</v>
      </c>
    </row>
    <row r="205" spans="1:13" ht="102" x14ac:dyDescent="0.25">
      <c r="A205" s="13">
        <f t="shared" si="3"/>
        <v>201</v>
      </c>
      <c r="B205" s="28" t="s">
        <v>39</v>
      </c>
      <c r="C205" s="29" t="s">
        <v>179</v>
      </c>
      <c r="D205" s="30" t="s">
        <v>843</v>
      </c>
      <c r="E205" s="31" t="s">
        <v>41</v>
      </c>
      <c r="F205" s="32" t="s">
        <v>532</v>
      </c>
      <c r="G205" s="32" t="s">
        <v>34</v>
      </c>
      <c r="H205" s="33" t="s">
        <v>211</v>
      </c>
      <c r="I205" s="32">
        <v>655.86</v>
      </c>
      <c r="J205" s="32" t="s">
        <v>344</v>
      </c>
      <c r="K205" s="28" t="s">
        <v>795</v>
      </c>
      <c r="L205" s="28" t="s">
        <v>844</v>
      </c>
      <c r="M205" s="32" t="s">
        <v>48</v>
      </c>
    </row>
    <row r="206" spans="1:13" ht="204" x14ac:dyDescent="0.25">
      <c r="A206" s="13">
        <f t="shared" si="3"/>
        <v>202</v>
      </c>
      <c r="B206" s="28" t="s">
        <v>39</v>
      </c>
      <c r="C206" s="29" t="s">
        <v>179</v>
      </c>
      <c r="D206" s="30" t="s">
        <v>845</v>
      </c>
      <c r="E206" s="31" t="s">
        <v>41</v>
      </c>
      <c r="F206" s="32" t="s">
        <v>182</v>
      </c>
      <c r="G206" s="32" t="s">
        <v>34</v>
      </c>
      <c r="H206" s="33" t="s">
        <v>211</v>
      </c>
      <c r="I206" s="97">
        <v>310.87200000000001</v>
      </c>
      <c r="J206" s="32" t="s">
        <v>846</v>
      </c>
      <c r="K206" s="28" t="s">
        <v>795</v>
      </c>
      <c r="L206" s="28" t="s">
        <v>847</v>
      </c>
      <c r="M206" s="32" t="s">
        <v>48</v>
      </c>
    </row>
    <row r="207" spans="1:13" ht="191.25" x14ac:dyDescent="0.25">
      <c r="A207" s="13">
        <f t="shared" si="3"/>
        <v>203</v>
      </c>
      <c r="B207" s="28" t="s">
        <v>39</v>
      </c>
      <c r="C207" s="29" t="s">
        <v>179</v>
      </c>
      <c r="D207" s="30" t="s">
        <v>848</v>
      </c>
      <c r="E207" s="31" t="s">
        <v>41</v>
      </c>
      <c r="F207" s="32" t="s">
        <v>182</v>
      </c>
      <c r="G207" s="32" t="s">
        <v>34</v>
      </c>
      <c r="H207" s="33" t="s">
        <v>211</v>
      </c>
      <c r="I207" s="98">
        <v>401.47559999999999</v>
      </c>
      <c r="J207" s="32" t="s">
        <v>846</v>
      </c>
      <c r="K207" s="28" t="s">
        <v>795</v>
      </c>
      <c r="L207" s="28" t="s">
        <v>847</v>
      </c>
      <c r="M207" s="32" t="s">
        <v>48</v>
      </c>
    </row>
    <row r="208" spans="1:13" ht="51" x14ac:dyDescent="0.25">
      <c r="A208" s="13">
        <f t="shared" si="3"/>
        <v>204</v>
      </c>
      <c r="B208" s="28" t="s">
        <v>819</v>
      </c>
      <c r="C208" s="29" t="s">
        <v>849</v>
      </c>
      <c r="D208" s="30" t="s">
        <v>850</v>
      </c>
      <c r="E208" s="31" t="s">
        <v>205</v>
      </c>
      <c r="F208" s="32" t="s">
        <v>73</v>
      </c>
      <c r="G208" s="32" t="s">
        <v>34</v>
      </c>
      <c r="H208" s="33" t="s">
        <v>851</v>
      </c>
      <c r="I208" s="80">
        <f>264*1.2</f>
        <v>316.8</v>
      </c>
      <c r="J208" s="32" t="s">
        <v>344</v>
      </c>
      <c r="K208" s="28" t="s">
        <v>482</v>
      </c>
      <c r="L208" s="28" t="s">
        <v>795</v>
      </c>
      <c r="M208" s="32" t="s">
        <v>48</v>
      </c>
    </row>
    <row r="209" spans="1:13" ht="38.25" x14ac:dyDescent="0.25">
      <c r="A209" s="13">
        <f t="shared" si="3"/>
        <v>205</v>
      </c>
      <c r="B209" s="28" t="s">
        <v>447</v>
      </c>
      <c r="C209" s="29" t="s">
        <v>447</v>
      </c>
      <c r="D209" s="30" t="s">
        <v>852</v>
      </c>
      <c r="E209" s="31" t="s">
        <v>853</v>
      </c>
      <c r="F209" s="32" t="s">
        <v>666</v>
      </c>
      <c r="G209" s="32" t="s">
        <v>92</v>
      </c>
      <c r="H209" s="33" t="s">
        <v>854</v>
      </c>
      <c r="I209" s="80" t="s">
        <v>855</v>
      </c>
      <c r="J209" s="32" t="s">
        <v>491</v>
      </c>
      <c r="K209" s="28" t="s">
        <v>856</v>
      </c>
      <c r="L209" s="28" t="s">
        <v>561</v>
      </c>
      <c r="M209" s="32" t="s">
        <v>48</v>
      </c>
    </row>
    <row r="210" spans="1:13" ht="38.25" x14ac:dyDescent="0.25">
      <c r="A210" s="13">
        <f t="shared" si="3"/>
        <v>206</v>
      </c>
      <c r="B210" s="28" t="s">
        <v>381</v>
      </c>
      <c r="C210" s="29" t="s">
        <v>381</v>
      </c>
      <c r="D210" s="30" t="s">
        <v>857</v>
      </c>
      <c r="E210" s="31" t="s">
        <v>853</v>
      </c>
      <c r="F210" s="32" t="s">
        <v>666</v>
      </c>
      <c r="G210" s="32" t="s">
        <v>92</v>
      </c>
      <c r="H210" s="33" t="s">
        <v>854</v>
      </c>
      <c r="I210" s="32" t="s">
        <v>858</v>
      </c>
      <c r="J210" s="32" t="s">
        <v>491</v>
      </c>
      <c r="K210" s="28" t="s">
        <v>482</v>
      </c>
      <c r="L210" s="28" t="s">
        <v>561</v>
      </c>
      <c r="M210" s="32" t="s">
        <v>48</v>
      </c>
    </row>
    <row r="211" spans="1:13" ht="51" x14ac:dyDescent="0.25">
      <c r="A211" s="13">
        <f t="shared" si="3"/>
        <v>207</v>
      </c>
      <c r="B211" s="28" t="s">
        <v>131</v>
      </c>
      <c r="C211" s="29" t="s">
        <v>859</v>
      </c>
      <c r="D211" s="30" t="s">
        <v>860</v>
      </c>
      <c r="E211" s="31" t="s">
        <v>72</v>
      </c>
      <c r="F211" s="32" t="s">
        <v>861</v>
      </c>
      <c r="G211" s="32" t="s">
        <v>34</v>
      </c>
      <c r="H211" s="33" t="s">
        <v>590</v>
      </c>
      <c r="I211" s="50" t="s">
        <v>862</v>
      </c>
      <c r="J211" s="32" t="s">
        <v>699</v>
      </c>
      <c r="K211" s="28" t="s">
        <v>482</v>
      </c>
      <c r="L211" s="28" t="s">
        <v>863</v>
      </c>
      <c r="M211" s="32" t="s">
        <v>48</v>
      </c>
    </row>
    <row r="212" spans="1:13" ht="51" x14ac:dyDescent="0.25">
      <c r="A212" s="13">
        <f t="shared" si="3"/>
        <v>208</v>
      </c>
      <c r="B212" s="28" t="s">
        <v>447</v>
      </c>
      <c r="C212" s="29" t="s">
        <v>447</v>
      </c>
      <c r="D212" s="30" t="s">
        <v>864</v>
      </c>
      <c r="E212" s="31" t="s">
        <v>853</v>
      </c>
      <c r="F212" s="32" t="s">
        <v>532</v>
      </c>
      <c r="G212" s="32" t="s">
        <v>92</v>
      </c>
      <c r="H212" s="33" t="s">
        <v>817</v>
      </c>
      <c r="I212" s="50">
        <v>912.6</v>
      </c>
      <c r="J212" s="32" t="s">
        <v>344</v>
      </c>
      <c r="K212" s="28" t="s">
        <v>753</v>
      </c>
      <c r="L212" s="28" t="s">
        <v>184</v>
      </c>
      <c r="M212" s="32" t="s">
        <v>48</v>
      </c>
    </row>
    <row r="213" spans="1:13" ht="51" x14ac:dyDescent="0.25">
      <c r="A213" s="13">
        <f t="shared" si="3"/>
        <v>209</v>
      </c>
      <c r="B213" s="28" t="s">
        <v>865</v>
      </c>
      <c r="C213" s="29" t="s">
        <v>866</v>
      </c>
      <c r="D213" s="30" t="s">
        <v>867</v>
      </c>
      <c r="E213" s="31" t="s">
        <v>853</v>
      </c>
      <c r="F213" s="32" t="s">
        <v>146</v>
      </c>
      <c r="G213" s="32" t="s">
        <v>92</v>
      </c>
      <c r="H213" s="33" t="s">
        <v>260</v>
      </c>
      <c r="I213" s="50">
        <v>361</v>
      </c>
      <c r="J213" s="32" t="s">
        <v>344</v>
      </c>
      <c r="K213" s="28" t="s">
        <v>753</v>
      </c>
      <c r="L213" s="28" t="s">
        <v>184</v>
      </c>
      <c r="M213" s="99" t="s">
        <v>48</v>
      </c>
    </row>
    <row r="214" spans="1:13" ht="51" x14ac:dyDescent="0.25">
      <c r="A214" s="13">
        <f t="shared" si="3"/>
        <v>210</v>
      </c>
      <c r="B214" s="28" t="s">
        <v>868</v>
      </c>
      <c r="C214" s="29" t="s">
        <v>869</v>
      </c>
      <c r="D214" s="30" t="s">
        <v>870</v>
      </c>
      <c r="E214" s="31" t="s">
        <v>853</v>
      </c>
      <c r="F214" s="32" t="s">
        <v>146</v>
      </c>
      <c r="G214" s="32" t="s">
        <v>92</v>
      </c>
      <c r="H214" s="33" t="s">
        <v>871</v>
      </c>
      <c r="I214" s="50">
        <v>193.2</v>
      </c>
      <c r="J214" s="32" t="s">
        <v>344</v>
      </c>
      <c r="K214" s="28" t="s">
        <v>753</v>
      </c>
      <c r="L214" s="28" t="s">
        <v>184</v>
      </c>
      <c r="M214" s="32" t="s">
        <v>723</v>
      </c>
    </row>
    <row r="215" spans="1:13" ht="38.25" x14ac:dyDescent="0.25">
      <c r="A215" s="13">
        <f t="shared" si="3"/>
        <v>211</v>
      </c>
      <c r="B215" s="28" t="s">
        <v>872</v>
      </c>
      <c r="C215" s="29" t="s">
        <v>873</v>
      </c>
      <c r="D215" s="30" t="s">
        <v>874</v>
      </c>
      <c r="E215" s="31" t="s">
        <v>875</v>
      </c>
      <c r="F215" s="32" t="s">
        <v>876</v>
      </c>
      <c r="G215" s="32" t="s">
        <v>268</v>
      </c>
      <c r="H215" s="33">
        <v>12</v>
      </c>
      <c r="I215" s="32">
        <v>273.80011000000002</v>
      </c>
      <c r="J215" s="32" t="s">
        <v>877</v>
      </c>
      <c r="K215" s="28" t="s">
        <v>176</v>
      </c>
      <c r="L215" s="28" t="s">
        <v>492</v>
      </c>
      <c r="M215" s="32" t="s">
        <v>96</v>
      </c>
    </row>
    <row r="216" spans="1:13" ht="38.25" x14ac:dyDescent="0.25">
      <c r="A216" s="13">
        <f t="shared" si="3"/>
        <v>212</v>
      </c>
      <c r="B216" s="28" t="s">
        <v>266</v>
      </c>
      <c r="C216" s="29" t="s">
        <v>266</v>
      </c>
      <c r="D216" s="30" t="s">
        <v>878</v>
      </c>
      <c r="E216" s="31" t="s">
        <v>205</v>
      </c>
      <c r="F216" s="32" t="s">
        <v>73</v>
      </c>
      <c r="G216" s="32" t="s">
        <v>879</v>
      </c>
      <c r="H216" s="33">
        <v>64</v>
      </c>
      <c r="I216" s="80">
        <v>140.80000000000001</v>
      </c>
      <c r="J216" s="32" t="s">
        <v>880</v>
      </c>
      <c r="K216" s="28" t="s">
        <v>176</v>
      </c>
      <c r="L216" s="28" t="s">
        <v>795</v>
      </c>
      <c r="M216" s="32" t="s">
        <v>96</v>
      </c>
    </row>
    <row r="217" spans="1:13" ht="38.25" x14ac:dyDescent="0.25">
      <c r="A217" s="13">
        <f t="shared" si="3"/>
        <v>213</v>
      </c>
      <c r="B217" s="28" t="s">
        <v>266</v>
      </c>
      <c r="C217" s="29" t="s">
        <v>266</v>
      </c>
      <c r="D217" s="30" t="s">
        <v>881</v>
      </c>
      <c r="E217" s="31" t="s">
        <v>205</v>
      </c>
      <c r="F217" s="32" t="s">
        <v>73</v>
      </c>
      <c r="G217" s="32" t="s">
        <v>92</v>
      </c>
      <c r="H217" s="33">
        <v>1</v>
      </c>
      <c r="I217" s="80">
        <v>283</v>
      </c>
      <c r="J217" s="32" t="s">
        <v>880</v>
      </c>
      <c r="K217" s="28" t="s">
        <v>176</v>
      </c>
      <c r="L217" s="28" t="s">
        <v>482</v>
      </c>
      <c r="M217" s="32" t="s">
        <v>96</v>
      </c>
    </row>
    <row r="218" spans="1:13" ht="38.25" x14ac:dyDescent="0.25">
      <c r="A218" s="13">
        <f t="shared" si="3"/>
        <v>214</v>
      </c>
      <c r="B218" s="28" t="s">
        <v>202</v>
      </c>
      <c r="C218" s="29" t="s">
        <v>882</v>
      </c>
      <c r="D218" s="30" t="s">
        <v>883</v>
      </c>
      <c r="E218" s="31" t="s">
        <v>205</v>
      </c>
      <c r="F218" s="32" t="s">
        <v>73</v>
      </c>
      <c r="G218" s="32" t="s">
        <v>34</v>
      </c>
      <c r="H218" s="33">
        <v>1</v>
      </c>
      <c r="I218" s="80">
        <v>330</v>
      </c>
      <c r="J218" s="32" t="s">
        <v>699</v>
      </c>
      <c r="K218" s="28" t="s">
        <v>176</v>
      </c>
      <c r="L218" s="28" t="s">
        <v>795</v>
      </c>
      <c r="M218" s="32" t="s">
        <v>96</v>
      </c>
    </row>
    <row r="219" spans="1:13" ht="38.25" x14ac:dyDescent="0.25">
      <c r="A219" s="13">
        <f t="shared" si="3"/>
        <v>215</v>
      </c>
      <c r="B219" s="32" t="s">
        <v>319</v>
      </c>
      <c r="C219" s="29" t="s">
        <v>319</v>
      </c>
      <c r="D219" s="30" t="s">
        <v>884</v>
      </c>
      <c r="E219" s="31" t="s">
        <v>253</v>
      </c>
      <c r="F219" s="32" t="s">
        <v>73</v>
      </c>
      <c r="G219" s="32" t="s">
        <v>268</v>
      </c>
      <c r="H219" s="33">
        <v>12</v>
      </c>
      <c r="I219" s="80">
        <v>150</v>
      </c>
      <c r="J219" s="32" t="s">
        <v>885</v>
      </c>
      <c r="K219" s="28" t="s">
        <v>886</v>
      </c>
      <c r="L219" s="28" t="s">
        <v>887</v>
      </c>
      <c r="M219" s="32" t="s">
        <v>96</v>
      </c>
    </row>
    <row r="220" spans="1:13" ht="38.25" x14ac:dyDescent="0.25">
      <c r="A220" s="13">
        <f t="shared" si="3"/>
        <v>216</v>
      </c>
      <c r="B220" s="28" t="s">
        <v>888</v>
      </c>
      <c r="C220" s="29" t="s">
        <v>889</v>
      </c>
      <c r="D220" s="30" t="s">
        <v>890</v>
      </c>
      <c r="E220" s="31" t="s">
        <v>891</v>
      </c>
      <c r="F220" s="32" t="s">
        <v>892</v>
      </c>
      <c r="G220" s="32" t="s">
        <v>34</v>
      </c>
      <c r="H220" s="33">
        <v>42</v>
      </c>
      <c r="I220" s="80">
        <v>617.4</v>
      </c>
      <c r="J220" s="32" t="s">
        <v>880</v>
      </c>
      <c r="K220" s="28" t="s">
        <v>482</v>
      </c>
      <c r="L220" s="28" t="s">
        <v>483</v>
      </c>
      <c r="M220" s="32" t="s">
        <v>96</v>
      </c>
    </row>
    <row r="221" spans="1:13" ht="38.25" x14ac:dyDescent="0.25">
      <c r="A221" s="13">
        <f t="shared" si="3"/>
        <v>217</v>
      </c>
      <c r="B221" s="28" t="s">
        <v>888</v>
      </c>
      <c r="C221" s="29" t="s">
        <v>889</v>
      </c>
      <c r="D221" s="30" t="s">
        <v>893</v>
      </c>
      <c r="E221" s="31" t="s">
        <v>891</v>
      </c>
      <c r="F221" s="32" t="s">
        <v>892</v>
      </c>
      <c r="G221" s="32" t="s">
        <v>34</v>
      </c>
      <c r="H221" s="33">
        <v>35</v>
      </c>
      <c r="I221" s="97">
        <v>909.19500000000005</v>
      </c>
      <c r="J221" s="32" t="s">
        <v>880</v>
      </c>
      <c r="K221" s="28" t="s">
        <v>482</v>
      </c>
      <c r="L221" s="28" t="s">
        <v>894</v>
      </c>
      <c r="M221" s="32" t="s">
        <v>96</v>
      </c>
    </row>
    <row r="222" spans="1:13" ht="38.25" x14ac:dyDescent="0.25">
      <c r="A222" s="13">
        <f t="shared" si="3"/>
        <v>218</v>
      </c>
      <c r="B222" s="28" t="s">
        <v>761</v>
      </c>
      <c r="C222" s="29" t="s">
        <v>762</v>
      </c>
      <c r="D222" s="30" t="s">
        <v>895</v>
      </c>
      <c r="E222" s="31" t="s">
        <v>896</v>
      </c>
      <c r="F222" s="32" t="s">
        <v>897</v>
      </c>
      <c r="G222" s="32" t="s">
        <v>92</v>
      </c>
      <c r="H222" s="33">
        <v>14</v>
      </c>
      <c r="I222" s="80">
        <v>155.68</v>
      </c>
      <c r="J222" s="32" t="s">
        <v>880</v>
      </c>
      <c r="K222" s="28" t="s">
        <v>482</v>
      </c>
      <c r="L222" s="28" t="s">
        <v>753</v>
      </c>
      <c r="M222" s="32" t="s">
        <v>96</v>
      </c>
    </row>
    <row r="223" spans="1:13" ht="38.25" x14ac:dyDescent="0.25">
      <c r="A223" s="13">
        <f t="shared" si="3"/>
        <v>219</v>
      </c>
      <c r="B223" s="28" t="s">
        <v>898</v>
      </c>
      <c r="C223" s="29" t="s">
        <v>899</v>
      </c>
      <c r="D223" s="30" t="s">
        <v>900</v>
      </c>
      <c r="E223" s="31" t="s">
        <v>901</v>
      </c>
      <c r="F223" s="32" t="s">
        <v>892</v>
      </c>
      <c r="G223" s="32" t="s">
        <v>34</v>
      </c>
      <c r="H223" s="33">
        <v>3</v>
      </c>
      <c r="I223" s="80">
        <v>136.5</v>
      </c>
      <c r="J223" s="32" t="s">
        <v>880</v>
      </c>
      <c r="K223" s="28" t="s">
        <v>482</v>
      </c>
      <c r="L223" s="28" t="s">
        <v>753</v>
      </c>
      <c r="M223" s="32" t="s">
        <v>96</v>
      </c>
    </row>
    <row r="224" spans="1:13" ht="38.25" x14ac:dyDescent="0.25">
      <c r="A224" s="13">
        <f t="shared" si="3"/>
        <v>220</v>
      </c>
      <c r="B224" s="28" t="s">
        <v>621</v>
      </c>
      <c r="C224" s="29" t="s">
        <v>621</v>
      </c>
      <c r="D224" s="30" t="s">
        <v>902</v>
      </c>
      <c r="E224" s="31" t="s">
        <v>623</v>
      </c>
      <c r="F224" s="32" t="s">
        <v>892</v>
      </c>
      <c r="G224" s="32" t="s">
        <v>34</v>
      </c>
      <c r="H224" s="33" t="s">
        <v>93</v>
      </c>
      <c r="I224" s="50">
        <v>7000</v>
      </c>
      <c r="J224" s="32" t="s">
        <v>903</v>
      </c>
      <c r="K224" s="28" t="s">
        <v>482</v>
      </c>
      <c r="L224" s="28" t="s">
        <v>483</v>
      </c>
      <c r="M224" s="32" t="s">
        <v>96</v>
      </c>
    </row>
    <row r="225" spans="1:13" ht="408" x14ac:dyDescent="0.25">
      <c r="A225" s="13">
        <f t="shared" si="3"/>
        <v>221</v>
      </c>
      <c r="B225" s="28" t="s">
        <v>39</v>
      </c>
      <c r="C225" s="29" t="s">
        <v>179</v>
      </c>
      <c r="D225" s="30" t="s">
        <v>904</v>
      </c>
      <c r="E225" s="31" t="s">
        <v>41</v>
      </c>
      <c r="F225" s="32" t="s">
        <v>182</v>
      </c>
      <c r="G225" s="32" t="s">
        <v>34</v>
      </c>
      <c r="H225" s="33" t="s">
        <v>254</v>
      </c>
      <c r="I225" s="79">
        <v>7579.8134200000004</v>
      </c>
      <c r="J225" s="32" t="s">
        <v>846</v>
      </c>
      <c r="K225" s="28" t="s">
        <v>795</v>
      </c>
      <c r="L225" s="28" t="s">
        <v>905</v>
      </c>
      <c r="M225" s="32" t="s">
        <v>48</v>
      </c>
    </row>
    <row r="226" spans="1:13" ht="51" x14ac:dyDescent="0.25">
      <c r="A226" s="13">
        <f t="shared" si="3"/>
        <v>222</v>
      </c>
      <c r="B226" s="28" t="s">
        <v>39</v>
      </c>
      <c r="C226" s="29" t="s">
        <v>179</v>
      </c>
      <c r="D226" s="30" t="s">
        <v>906</v>
      </c>
      <c r="E226" s="31" t="s">
        <v>41</v>
      </c>
      <c r="F226" s="32" t="s">
        <v>532</v>
      </c>
      <c r="G226" s="32" t="s">
        <v>34</v>
      </c>
      <c r="H226" s="33" t="s">
        <v>590</v>
      </c>
      <c r="I226" s="32" t="s">
        <v>907</v>
      </c>
      <c r="J226" s="32" t="s">
        <v>344</v>
      </c>
      <c r="K226" s="28" t="s">
        <v>482</v>
      </c>
      <c r="L226" s="28" t="s">
        <v>908</v>
      </c>
      <c r="M226" s="32" t="s">
        <v>186</v>
      </c>
    </row>
    <row r="227" spans="1:13" ht="38.25" x14ac:dyDescent="0.25">
      <c r="A227" s="13">
        <f t="shared" si="3"/>
        <v>223</v>
      </c>
      <c r="B227" s="28" t="s">
        <v>131</v>
      </c>
      <c r="C227" s="29" t="s">
        <v>909</v>
      </c>
      <c r="D227" s="30" t="s">
        <v>910</v>
      </c>
      <c r="E227" s="31" t="s">
        <v>911</v>
      </c>
      <c r="F227" s="32" t="s">
        <v>294</v>
      </c>
      <c r="G227" s="32" t="s">
        <v>34</v>
      </c>
      <c r="H227" s="33">
        <v>800</v>
      </c>
      <c r="I227" s="80">
        <v>800</v>
      </c>
      <c r="J227" s="32" t="s">
        <v>598</v>
      </c>
      <c r="K227" s="28" t="s">
        <v>184</v>
      </c>
      <c r="L227" s="28" t="s">
        <v>912</v>
      </c>
      <c r="M227" s="32" t="s">
        <v>123</v>
      </c>
    </row>
    <row r="228" spans="1:13" ht="25.5" x14ac:dyDescent="0.25">
      <c r="A228" s="13">
        <f t="shared" si="3"/>
        <v>224</v>
      </c>
      <c r="B228" s="28" t="s">
        <v>529</v>
      </c>
      <c r="C228" s="29" t="s">
        <v>913</v>
      </c>
      <c r="D228" s="30" t="s">
        <v>914</v>
      </c>
      <c r="E228" s="31" t="s">
        <v>41</v>
      </c>
      <c r="F228" s="32" t="s">
        <v>532</v>
      </c>
      <c r="G228" s="32" t="s">
        <v>915</v>
      </c>
      <c r="H228" s="33">
        <v>1</v>
      </c>
      <c r="I228" s="32" t="s">
        <v>916</v>
      </c>
      <c r="J228" s="32" t="s">
        <v>491</v>
      </c>
      <c r="K228" s="28" t="s">
        <v>795</v>
      </c>
      <c r="L228" s="28" t="s">
        <v>803</v>
      </c>
      <c r="M228" s="32" t="s">
        <v>48</v>
      </c>
    </row>
    <row r="229" spans="1:13" ht="51" x14ac:dyDescent="0.25">
      <c r="A229" s="13">
        <f t="shared" si="3"/>
        <v>225</v>
      </c>
      <c r="B229" s="28" t="s">
        <v>143</v>
      </c>
      <c r="C229" s="29" t="s">
        <v>143</v>
      </c>
      <c r="D229" s="30" t="s">
        <v>917</v>
      </c>
      <c r="E229" s="31" t="s">
        <v>145</v>
      </c>
      <c r="F229" s="32" t="s">
        <v>532</v>
      </c>
      <c r="G229" s="32" t="s">
        <v>34</v>
      </c>
      <c r="H229" s="33" t="s">
        <v>590</v>
      </c>
      <c r="I229" s="80">
        <v>200</v>
      </c>
      <c r="J229" s="32" t="s">
        <v>344</v>
      </c>
      <c r="K229" s="28" t="s">
        <v>918</v>
      </c>
      <c r="L229" s="28" t="s">
        <v>908</v>
      </c>
      <c r="M229" s="32" t="s">
        <v>123</v>
      </c>
    </row>
    <row r="230" spans="1:13" ht="63.75" x14ac:dyDescent="0.25">
      <c r="A230" s="13">
        <f t="shared" si="3"/>
        <v>226</v>
      </c>
      <c r="B230" s="28" t="s">
        <v>195</v>
      </c>
      <c r="C230" s="29" t="s">
        <v>919</v>
      </c>
      <c r="D230" s="30" t="s">
        <v>920</v>
      </c>
      <c r="E230" s="31" t="s">
        <v>41</v>
      </c>
      <c r="F230" s="32" t="s">
        <v>182</v>
      </c>
      <c r="G230" s="32" t="s">
        <v>191</v>
      </c>
      <c r="H230" s="33" t="s">
        <v>199</v>
      </c>
      <c r="I230" s="50">
        <v>3360</v>
      </c>
      <c r="J230" s="32" t="s">
        <v>344</v>
      </c>
      <c r="K230" s="28" t="s">
        <v>795</v>
      </c>
      <c r="L230" s="28" t="s">
        <v>921</v>
      </c>
      <c r="M230" s="32" t="s">
        <v>186</v>
      </c>
    </row>
    <row r="231" spans="1:13" ht="51" x14ac:dyDescent="0.25">
      <c r="A231" s="13">
        <f t="shared" si="3"/>
        <v>227</v>
      </c>
      <c r="B231" s="28" t="s">
        <v>187</v>
      </c>
      <c r="C231" s="29" t="s">
        <v>188</v>
      </c>
      <c r="D231" s="30" t="s">
        <v>922</v>
      </c>
      <c r="E231" s="31" t="s">
        <v>41</v>
      </c>
      <c r="F231" s="32" t="s">
        <v>532</v>
      </c>
      <c r="G231" s="32" t="s">
        <v>191</v>
      </c>
      <c r="H231" s="33" t="s">
        <v>199</v>
      </c>
      <c r="I231" s="32">
        <v>642.6</v>
      </c>
      <c r="J231" s="32" t="s">
        <v>923</v>
      </c>
      <c r="K231" s="28" t="s">
        <v>753</v>
      </c>
      <c r="L231" s="28" t="s">
        <v>921</v>
      </c>
      <c r="M231" s="32" t="s">
        <v>723</v>
      </c>
    </row>
    <row r="232" spans="1:13" ht="38.25" x14ac:dyDescent="0.25">
      <c r="A232" s="13">
        <f t="shared" si="3"/>
        <v>228</v>
      </c>
      <c r="B232" s="28" t="s">
        <v>868</v>
      </c>
      <c r="C232" s="29" t="s">
        <v>924</v>
      </c>
      <c r="D232" s="30" t="s">
        <v>925</v>
      </c>
      <c r="E232" s="31" t="s">
        <v>926</v>
      </c>
      <c r="F232" s="32" t="s">
        <v>146</v>
      </c>
      <c r="G232" s="32" t="s">
        <v>92</v>
      </c>
      <c r="H232" s="33" t="s">
        <v>817</v>
      </c>
      <c r="I232" s="80">
        <v>300</v>
      </c>
      <c r="J232" s="32" t="s">
        <v>923</v>
      </c>
      <c r="K232" s="28" t="s">
        <v>753</v>
      </c>
      <c r="L232" s="28" t="s">
        <v>753</v>
      </c>
      <c r="M232" s="32" t="s">
        <v>723</v>
      </c>
    </row>
    <row r="233" spans="1:13" ht="51" x14ac:dyDescent="0.25">
      <c r="A233" s="13">
        <f t="shared" si="3"/>
        <v>229</v>
      </c>
      <c r="B233" s="28" t="s">
        <v>447</v>
      </c>
      <c r="C233" s="29" t="s">
        <v>447</v>
      </c>
      <c r="D233" s="30" t="s">
        <v>864</v>
      </c>
      <c r="E233" s="31" t="s">
        <v>853</v>
      </c>
      <c r="F233" s="32" t="s">
        <v>532</v>
      </c>
      <c r="G233" s="32" t="s">
        <v>92</v>
      </c>
      <c r="H233" s="33" t="s">
        <v>817</v>
      </c>
      <c r="I233" s="32">
        <v>912.60199999999998</v>
      </c>
      <c r="J233" s="32" t="s">
        <v>344</v>
      </c>
      <c r="K233" s="28" t="s">
        <v>753</v>
      </c>
      <c r="L233" s="28" t="s">
        <v>184</v>
      </c>
      <c r="M233" s="32" t="s">
        <v>123</v>
      </c>
    </row>
    <row r="234" spans="1:13" ht="25.5" x14ac:dyDescent="0.25">
      <c r="A234" s="13">
        <f t="shared" si="3"/>
        <v>230</v>
      </c>
      <c r="B234" s="28" t="s">
        <v>927</v>
      </c>
      <c r="C234" s="29" t="s">
        <v>928</v>
      </c>
      <c r="D234" s="30" t="s">
        <v>929</v>
      </c>
      <c r="E234" s="31" t="s">
        <v>930</v>
      </c>
      <c r="F234" s="32" t="s">
        <v>146</v>
      </c>
      <c r="G234" s="32" t="s">
        <v>374</v>
      </c>
      <c r="H234" s="33" t="s">
        <v>93</v>
      </c>
      <c r="I234" s="50">
        <v>4200</v>
      </c>
      <c r="J234" s="32" t="s">
        <v>699</v>
      </c>
      <c r="K234" s="28" t="s">
        <v>803</v>
      </c>
      <c r="L234" s="28" t="s">
        <v>912</v>
      </c>
      <c r="M234" s="32" t="s">
        <v>123</v>
      </c>
    </row>
    <row r="235" spans="1:13" ht="51" x14ac:dyDescent="0.25">
      <c r="A235" s="13">
        <f t="shared" si="3"/>
        <v>231</v>
      </c>
      <c r="B235" s="28" t="s">
        <v>433</v>
      </c>
      <c r="C235" s="29" t="s">
        <v>433</v>
      </c>
      <c r="D235" s="30" t="s">
        <v>931</v>
      </c>
      <c r="E235" s="31" t="s">
        <v>853</v>
      </c>
      <c r="F235" s="32" t="s">
        <v>146</v>
      </c>
      <c r="G235" s="32" t="s">
        <v>92</v>
      </c>
      <c r="H235" s="33" t="s">
        <v>871</v>
      </c>
      <c r="I235" s="32" t="s">
        <v>932</v>
      </c>
      <c r="J235" s="32" t="s">
        <v>344</v>
      </c>
      <c r="K235" s="28" t="s">
        <v>753</v>
      </c>
      <c r="L235" s="28" t="s">
        <v>184</v>
      </c>
      <c r="M235" s="32" t="s">
        <v>723</v>
      </c>
    </row>
    <row r="236" spans="1:13" ht="89.25" x14ac:dyDescent="0.25">
      <c r="A236" s="13">
        <f t="shared" si="3"/>
        <v>232</v>
      </c>
      <c r="B236" s="28" t="s">
        <v>195</v>
      </c>
      <c r="C236" s="29" t="s">
        <v>196</v>
      </c>
      <c r="D236" s="30" t="s">
        <v>933</v>
      </c>
      <c r="E236" s="31" t="s">
        <v>41</v>
      </c>
      <c r="F236" s="32" t="s">
        <v>182</v>
      </c>
      <c r="G236" s="32" t="s">
        <v>191</v>
      </c>
      <c r="H236" s="33" t="s">
        <v>199</v>
      </c>
      <c r="I236" s="50">
        <v>192</v>
      </c>
      <c r="J236" s="32" t="s">
        <v>344</v>
      </c>
      <c r="K236" s="28" t="s">
        <v>753</v>
      </c>
      <c r="L236" s="28" t="s">
        <v>934</v>
      </c>
      <c r="M236" s="32" t="s">
        <v>723</v>
      </c>
    </row>
    <row r="237" spans="1:13" ht="306" x14ac:dyDescent="0.25">
      <c r="A237" s="13">
        <f t="shared" si="3"/>
        <v>233</v>
      </c>
      <c r="B237" s="28" t="s">
        <v>935</v>
      </c>
      <c r="C237" s="29" t="s">
        <v>935</v>
      </c>
      <c r="D237" s="30" t="s">
        <v>936</v>
      </c>
      <c r="E237" s="31" t="s">
        <v>41</v>
      </c>
      <c r="F237" s="32" t="s">
        <v>532</v>
      </c>
      <c r="G237" s="32" t="s">
        <v>34</v>
      </c>
      <c r="H237" s="33" t="s">
        <v>937</v>
      </c>
      <c r="I237" s="50">
        <v>3783.7919999999999</v>
      </c>
      <c r="J237" s="32" t="s">
        <v>344</v>
      </c>
      <c r="K237" s="28" t="s">
        <v>753</v>
      </c>
      <c r="L237" s="28" t="s">
        <v>938</v>
      </c>
      <c r="M237" s="32" t="s">
        <v>723</v>
      </c>
    </row>
    <row r="238" spans="1:13" ht="38.25" x14ac:dyDescent="0.25">
      <c r="A238" s="13">
        <f t="shared" si="3"/>
        <v>234</v>
      </c>
      <c r="B238" s="28" t="s">
        <v>939</v>
      </c>
      <c r="C238" s="29" t="s">
        <v>940</v>
      </c>
      <c r="D238" s="30" t="s">
        <v>941</v>
      </c>
      <c r="E238" s="31" t="s">
        <v>853</v>
      </c>
      <c r="F238" s="32" t="s">
        <v>532</v>
      </c>
      <c r="G238" s="32" t="s">
        <v>34</v>
      </c>
      <c r="H238" s="33">
        <v>1</v>
      </c>
      <c r="I238" s="50">
        <v>843.5</v>
      </c>
      <c r="J238" s="32" t="s">
        <v>942</v>
      </c>
      <c r="K238" s="28" t="s">
        <v>482</v>
      </c>
      <c r="L238" s="28" t="s">
        <v>482</v>
      </c>
      <c r="M238" s="32" t="s">
        <v>96</v>
      </c>
    </row>
    <row r="239" spans="1:13" ht="38.25" x14ac:dyDescent="0.25">
      <c r="A239" s="14">
        <f t="shared" si="3"/>
        <v>235</v>
      </c>
      <c r="B239" s="28" t="s">
        <v>943</v>
      </c>
      <c r="C239" s="29" t="s">
        <v>944</v>
      </c>
      <c r="D239" s="30" t="s">
        <v>945</v>
      </c>
      <c r="E239" s="31" t="s">
        <v>487</v>
      </c>
      <c r="F239" s="32" t="s">
        <v>946</v>
      </c>
      <c r="G239" s="32" t="s">
        <v>92</v>
      </c>
      <c r="H239" s="32">
        <v>4000</v>
      </c>
      <c r="I239" s="50">
        <v>104</v>
      </c>
      <c r="J239" s="32" t="s">
        <v>880</v>
      </c>
      <c r="K239" s="28" t="s">
        <v>482</v>
      </c>
      <c r="L239" s="28" t="s">
        <v>482</v>
      </c>
      <c r="M239" s="32" t="s">
        <v>96</v>
      </c>
    </row>
    <row r="240" spans="1:13" ht="38.25" x14ac:dyDescent="0.25">
      <c r="A240" s="14"/>
      <c r="B240" s="28" t="s">
        <v>943</v>
      </c>
      <c r="C240" s="29" t="s">
        <v>944</v>
      </c>
      <c r="D240" s="30" t="s">
        <v>945</v>
      </c>
      <c r="E240" s="31" t="s">
        <v>487</v>
      </c>
      <c r="F240" s="32" t="s">
        <v>946</v>
      </c>
      <c r="G240" s="32" t="s">
        <v>92</v>
      </c>
      <c r="H240" s="32">
        <v>6000</v>
      </c>
      <c r="I240" s="50">
        <v>162</v>
      </c>
      <c r="J240" s="32" t="s">
        <v>880</v>
      </c>
      <c r="K240" s="28" t="s">
        <v>482</v>
      </c>
      <c r="L240" s="28" t="s">
        <v>482</v>
      </c>
      <c r="M240" s="32" t="s">
        <v>96</v>
      </c>
    </row>
    <row r="241" spans="1:13" ht="38.25" x14ac:dyDescent="0.25">
      <c r="A241" s="13">
        <f>A239+1</f>
        <v>236</v>
      </c>
      <c r="B241" s="28" t="s">
        <v>418</v>
      </c>
      <c r="C241" s="29" t="s">
        <v>418</v>
      </c>
      <c r="D241" s="30" t="s">
        <v>419</v>
      </c>
      <c r="E241" s="31" t="s">
        <v>362</v>
      </c>
      <c r="F241" s="32" t="s">
        <v>146</v>
      </c>
      <c r="G241" s="32" t="s">
        <v>93</v>
      </c>
      <c r="H241" s="32" t="s">
        <v>93</v>
      </c>
      <c r="I241" s="50">
        <v>4039.2</v>
      </c>
      <c r="J241" s="32" t="s">
        <v>880</v>
      </c>
      <c r="K241" s="28" t="s">
        <v>753</v>
      </c>
      <c r="L241" s="28" t="s">
        <v>947</v>
      </c>
      <c r="M241" s="32" t="s">
        <v>96</v>
      </c>
    </row>
    <row r="242" spans="1:13" ht="38.25" x14ac:dyDescent="0.25">
      <c r="A242" s="13">
        <f t="shared" si="3"/>
        <v>237</v>
      </c>
      <c r="B242" s="28" t="s">
        <v>943</v>
      </c>
      <c r="C242" s="29" t="s">
        <v>944</v>
      </c>
      <c r="D242" s="30" t="s">
        <v>948</v>
      </c>
      <c r="E242" s="31" t="s">
        <v>487</v>
      </c>
      <c r="F242" s="32" t="s">
        <v>946</v>
      </c>
      <c r="G242" s="32" t="s">
        <v>92</v>
      </c>
      <c r="H242" s="33">
        <v>3400</v>
      </c>
      <c r="I242" s="50">
        <v>162</v>
      </c>
      <c r="J242" s="32" t="s">
        <v>880</v>
      </c>
      <c r="K242" s="28" t="s">
        <v>753</v>
      </c>
      <c r="L242" s="28" t="s">
        <v>753</v>
      </c>
      <c r="M242" s="32" t="s">
        <v>96</v>
      </c>
    </row>
    <row r="243" spans="1:13" ht="38.25" x14ac:dyDescent="0.25">
      <c r="A243" s="13">
        <f t="shared" si="3"/>
        <v>238</v>
      </c>
      <c r="B243" s="28" t="s">
        <v>943</v>
      </c>
      <c r="C243" s="29" t="s">
        <v>944</v>
      </c>
      <c r="D243" s="30" t="s">
        <v>949</v>
      </c>
      <c r="E243" s="31" t="s">
        <v>487</v>
      </c>
      <c r="F243" s="32" t="s">
        <v>946</v>
      </c>
      <c r="G243" s="32" t="s">
        <v>92</v>
      </c>
      <c r="H243" s="33">
        <v>4500</v>
      </c>
      <c r="I243" s="50">
        <v>107.25</v>
      </c>
      <c r="J243" s="32" t="s">
        <v>880</v>
      </c>
      <c r="K243" s="28" t="s">
        <v>753</v>
      </c>
      <c r="L243" s="28" t="s">
        <v>753</v>
      </c>
      <c r="M243" s="32" t="s">
        <v>96</v>
      </c>
    </row>
    <row r="244" spans="1:13" ht="38.25" x14ac:dyDescent="0.25">
      <c r="A244" s="13">
        <f t="shared" si="3"/>
        <v>239</v>
      </c>
      <c r="B244" s="28" t="s">
        <v>943</v>
      </c>
      <c r="C244" s="29" t="s">
        <v>944</v>
      </c>
      <c r="D244" s="30" t="s">
        <v>950</v>
      </c>
      <c r="E244" s="31" t="s">
        <v>487</v>
      </c>
      <c r="F244" s="32" t="s">
        <v>946</v>
      </c>
      <c r="G244" s="32" t="s">
        <v>92</v>
      </c>
      <c r="H244" s="33">
        <v>4000</v>
      </c>
      <c r="I244" s="50">
        <v>110</v>
      </c>
      <c r="J244" s="32" t="s">
        <v>880</v>
      </c>
      <c r="K244" s="28" t="s">
        <v>753</v>
      </c>
      <c r="L244" s="28" t="s">
        <v>753</v>
      </c>
      <c r="M244" s="32" t="s">
        <v>96</v>
      </c>
    </row>
    <row r="245" spans="1:13" ht="38.25" x14ac:dyDescent="0.25">
      <c r="A245" s="13">
        <f t="shared" si="3"/>
        <v>240</v>
      </c>
      <c r="B245" s="28" t="s">
        <v>943</v>
      </c>
      <c r="C245" s="29" t="s">
        <v>944</v>
      </c>
      <c r="D245" s="30" t="s">
        <v>951</v>
      </c>
      <c r="E245" s="31" t="s">
        <v>487</v>
      </c>
      <c r="F245" s="32" t="s">
        <v>946</v>
      </c>
      <c r="G245" s="32" t="s">
        <v>92</v>
      </c>
      <c r="H245" s="33">
        <v>25000</v>
      </c>
      <c r="I245" s="50">
        <v>797.5</v>
      </c>
      <c r="J245" s="32" t="s">
        <v>880</v>
      </c>
      <c r="K245" s="28" t="s">
        <v>753</v>
      </c>
      <c r="L245" s="28" t="s">
        <v>753</v>
      </c>
      <c r="M245" s="32" t="s">
        <v>96</v>
      </c>
    </row>
    <row r="246" spans="1:13" ht="38.25" x14ac:dyDescent="0.25">
      <c r="A246" s="13">
        <f t="shared" si="3"/>
        <v>241</v>
      </c>
      <c r="B246" s="28" t="s">
        <v>952</v>
      </c>
      <c r="C246" s="29" t="s">
        <v>953</v>
      </c>
      <c r="D246" s="30" t="s">
        <v>954</v>
      </c>
      <c r="E246" s="31" t="s">
        <v>362</v>
      </c>
      <c r="F246" s="32" t="s">
        <v>946</v>
      </c>
      <c r="G246" s="32" t="s">
        <v>92</v>
      </c>
      <c r="H246" s="33">
        <v>500</v>
      </c>
      <c r="I246" s="50">
        <v>125</v>
      </c>
      <c r="J246" s="32" t="s">
        <v>880</v>
      </c>
      <c r="K246" s="28" t="s">
        <v>753</v>
      </c>
      <c r="L246" s="28" t="s">
        <v>753</v>
      </c>
      <c r="M246" s="32" t="s">
        <v>96</v>
      </c>
    </row>
    <row r="247" spans="1:13" ht="38.25" x14ac:dyDescent="0.25">
      <c r="A247" s="13">
        <f t="shared" si="3"/>
        <v>242</v>
      </c>
      <c r="B247" s="28" t="s">
        <v>868</v>
      </c>
      <c r="C247" s="29" t="s">
        <v>955</v>
      </c>
      <c r="D247" s="30" t="s">
        <v>956</v>
      </c>
      <c r="E247" s="31" t="s">
        <v>362</v>
      </c>
      <c r="F247" s="32" t="s">
        <v>946</v>
      </c>
      <c r="G247" s="32" t="s">
        <v>92</v>
      </c>
      <c r="H247" s="33">
        <v>30</v>
      </c>
      <c r="I247" s="50">
        <v>247.5</v>
      </c>
      <c r="J247" s="32" t="s">
        <v>880</v>
      </c>
      <c r="K247" s="28" t="s">
        <v>753</v>
      </c>
      <c r="L247" s="28" t="s">
        <v>753</v>
      </c>
      <c r="M247" s="32" t="s">
        <v>957</v>
      </c>
    </row>
    <row r="248" spans="1:13" ht="51" x14ac:dyDescent="0.25">
      <c r="A248" s="13">
        <f t="shared" si="3"/>
        <v>243</v>
      </c>
      <c r="B248" s="28" t="s">
        <v>958</v>
      </c>
      <c r="C248" s="29" t="s">
        <v>959</v>
      </c>
      <c r="D248" s="30" t="s">
        <v>960</v>
      </c>
      <c r="E248" s="31" t="s">
        <v>961</v>
      </c>
      <c r="F248" s="32" t="s">
        <v>73</v>
      </c>
      <c r="G248" s="32" t="s">
        <v>962</v>
      </c>
      <c r="H248" s="33" t="s">
        <v>963</v>
      </c>
      <c r="I248" s="50">
        <v>1444.1</v>
      </c>
      <c r="J248" s="32" t="s">
        <v>699</v>
      </c>
      <c r="K248" s="28" t="s">
        <v>753</v>
      </c>
      <c r="L248" s="28" t="s">
        <v>753</v>
      </c>
      <c r="M248" s="32" t="s">
        <v>96</v>
      </c>
    </row>
    <row r="249" spans="1:13" ht="25.5" x14ac:dyDescent="0.25">
      <c r="A249" s="13">
        <f t="shared" si="3"/>
        <v>244</v>
      </c>
      <c r="B249" s="28" t="s">
        <v>381</v>
      </c>
      <c r="C249" s="29" t="s">
        <v>964</v>
      </c>
      <c r="D249" s="30" t="s">
        <v>965</v>
      </c>
      <c r="E249" s="31" t="s">
        <v>966</v>
      </c>
      <c r="F249" s="32" t="s">
        <v>294</v>
      </c>
      <c r="G249" s="32" t="s">
        <v>92</v>
      </c>
      <c r="H249" s="33" t="s">
        <v>590</v>
      </c>
      <c r="I249" s="50">
        <v>228</v>
      </c>
      <c r="J249" s="32" t="s">
        <v>699</v>
      </c>
      <c r="K249" s="28" t="s">
        <v>803</v>
      </c>
      <c r="L249" s="28" t="s">
        <v>184</v>
      </c>
      <c r="M249" s="32" t="s">
        <v>123</v>
      </c>
    </row>
    <row r="250" spans="1:13" ht="242.25" x14ac:dyDescent="0.25">
      <c r="A250" s="13">
        <f t="shared" si="3"/>
        <v>245</v>
      </c>
      <c r="B250" s="28" t="s">
        <v>209</v>
      </c>
      <c r="C250" s="29" t="s">
        <v>813</v>
      </c>
      <c r="D250" s="30" t="s">
        <v>967</v>
      </c>
      <c r="E250" s="31" t="s">
        <v>41</v>
      </c>
      <c r="F250" s="32" t="s">
        <v>532</v>
      </c>
      <c r="G250" s="32" t="s">
        <v>34</v>
      </c>
      <c r="H250" s="33" t="s">
        <v>815</v>
      </c>
      <c r="I250" s="50">
        <v>12866.595600000001</v>
      </c>
      <c r="J250" s="32" t="s">
        <v>344</v>
      </c>
      <c r="K250" s="28" t="s">
        <v>753</v>
      </c>
      <c r="L250" s="28" t="s">
        <v>968</v>
      </c>
      <c r="M250" s="32" t="s">
        <v>723</v>
      </c>
    </row>
    <row r="251" spans="1:13" ht="76.5" x14ac:dyDescent="0.25">
      <c r="A251" s="13">
        <f t="shared" si="3"/>
        <v>246</v>
      </c>
      <c r="B251" s="83" t="s">
        <v>969</v>
      </c>
      <c r="C251" s="100" t="s">
        <v>970</v>
      </c>
      <c r="D251" s="101" t="s">
        <v>971</v>
      </c>
      <c r="E251" s="102" t="s">
        <v>853</v>
      </c>
      <c r="F251" s="83" t="s">
        <v>618</v>
      </c>
      <c r="G251" s="83" t="s">
        <v>92</v>
      </c>
      <c r="H251" s="83" t="s">
        <v>590</v>
      </c>
      <c r="I251" s="103" t="s">
        <v>972</v>
      </c>
      <c r="J251" s="83" t="s">
        <v>973</v>
      </c>
      <c r="K251" s="104" t="s">
        <v>908</v>
      </c>
      <c r="L251" s="104" t="s">
        <v>894</v>
      </c>
      <c r="M251" s="83" t="s">
        <v>723</v>
      </c>
    </row>
    <row r="252" spans="1:13" ht="51" x14ac:dyDescent="0.25">
      <c r="A252" s="13">
        <f t="shared" si="3"/>
        <v>247</v>
      </c>
      <c r="B252" s="28" t="s">
        <v>974</v>
      </c>
      <c r="C252" s="29" t="s">
        <v>975</v>
      </c>
      <c r="D252" s="30" t="s">
        <v>976</v>
      </c>
      <c r="E252" s="31" t="s">
        <v>41</v>
      </c>
      <c r="F252" s="32" t="s">
        <v>182</v>
      </c>
      <c r="G252" s="32" t="s">
        <v>191</v>
      </c>
      <c r="H252" s="33" t="s">
        <v>977</v>
      </c>
      <c r="I252" s="79">
        <v>24022.322029999999</v>
      </c>
      <c r="J252" s="32" t="s">
        <v>344</v>
      </c>
      <c r="K252" s="28" t="s">
        <v>753</v>
      </c>
      <c r="L252" s="28" t="s">
        <v>978</v>
      </c>
      <c r="M252" s="32" t="s">
        <v>723</v>
      </c>
    </row>
    <row r="253" spans="1:13" ht="51" x14ac:dyDescent="0.25">
      <c r="A253" s="13">
        <f t="shared" si="3"/>
        <v>248</v>
      </c>
      <c r="B253" s="28" t="s">
        <v>974</v>
      </c>
      <c r="C253" s="29" t="s">
        <v>975</v>
      </c>
      <c r="D253" s="30" t="s">
        <v>979</v>
      </c>
      <c r="E253" s="31" t="s">
        <v>41</v>
      </c>
      <c r="F253" s="32" t="s">
        <v>182</v>
      </c>
      <c r="G253" s="32" t="s">
        <v>191</v>
      </c>
      <c r="H253" s="33" t="s">
        <v>980</v>
      </c>
      <c r="I253" s="98" t="s">
        <v>981</v>
      </c>
      <c r="J253" s="32" t="s">
        <v>344</v>
      </c>
      <c r="K253" s="28" t="s">
        <v>753</v>
      </c>
      <c r="L253" s="28" t="s">
        <v>978</v>
      </c>
      <c r="M253" s="32" t="s">
        <v>723</v>
      </c>
    </row>
    <row r="254" spans="1:13" ht="127.5" x14ac:dyDescent="0.25">
      <c r="A254" s="13">
        <f t="shared" si="3"/>
        <v>249</v>
      </c>
      <c r="B254" s="28" t="s">
        <v>935</v>
      </c>
      <c r="C254" s="29" t="s">
        <v>935</v>
      </c>
      <c r="D254" s="30" t="s">
        <v>982</v>
      </c>
      <c r="E254" s="31" t="s">
        <v>41</v>
      </c>
      <c r="F254" s="32" t="s">
        <v>532</v>
      </c>
      <c r="G254" s="32" t="s">
        <v>34</v>
      </c>
      <c r="H254" s="33" t="s">
        <v>211</v>
      </c>
      <c r="I254" s="79">
        <v>2560.2851999999998</v>
      </c>
      <c r="J254" s="32" t="s">
        <v>344</v>
      </c>
      <c r="K254" s="28" t="s">
        <v>753</v>
      </c>
      <c r="L254" s="28" t="s">
        <v>772</v>
      </c>
      <c r="M254" s="32" t="s">
        <v>723</v>
      </c>
    </row>
    <row r="255" spans="1:13" ht="76.5" x14ac:dyDescent="0.25">
      <c r="A255" s="13">
        <f t="shared" si="3"/>
        <v>250</v>
      </c>
      <c r="B255" s="28" t="s">
        <v>588</v>
      </c>
      <c r="C255" s="29" t="s">
        <v>588</v>
      </c>
      <c r="D255" s="30" t="s">
        <v>983</v>
      </c>
      <c r="E255" s="31" t="s">
        <v>41</v>
      </c>
      <c r="F255" s="32" t="s">
        <v>532</v>
      </c>
      <c r="G255" s="32" t="s">
        <v>34</v>
      </c>
      <c r="H255" s="33" t="s">
        <v>590</v>
      </c>
      <c r="I255" s="32" t="s">
        <v>984</v>
      </c>
      <c r="J255" s="32" t="s">
        <v>923</v>
      </c>
      <c r="K255" s="28" t="s">
        <v>753</v>
      </c>
      <c r="L255" s="28" t="s">
        <v>985</v>
      </c>
      <c r="M255" s="32" t="s">
        <v>723</v>
      </c>
    </row>
    <row r="256" spans="1:13" ht="102" x14ac:dyDescent="0.25">
      <c r="A256" s="13">
        <f t="shared" si="3"/>
        <v>251</v>
      </c>
      <c r="B256" s="28" t="s">
        <v>131</v>
      </c>
      <c r="C256" s="29" t="s">
        <v>986</v>
      </c>
      <c r="D256" s="30" t="s">
        <v>987</v>
      </c>
      <c r="E256" s="31" t="s">
        <v>961</v>
      </c>
      <c r="F256" s="32" t="s">
        <v>73</v>
      </c>
      <c r="G256" s="32" t="s">
        <v>34</v>
      </c>
      <c r="H256" s="33" t="s">
        <v>287</v>
      </c>
      <c r="I256" s="50">
        <v>600</v>
      </c>
      <c r="J256" s="32" t="s">
        <v>699</v>
      </c>
      <c r="K256" s="28" t="s">
        <v>803</v>
      </c>
      <c r="L256" s="28" t="s">
        <v>918</v>
      </c>
      <c r="M256" s="32" t="s">
        <v>123</v>
      </c>
    </row>
    <row r="257" spans="1:13" ht="51" x14ac:dyDescent="0.25">
      <c r="A257" s="13">
        <f t="shared" si="3"/>
        <v>252</v>
      </c>
      <c r="B257" s="28" t="s">
        <v>988</v>
      </c>
      <c r="C257" s="29" t="s">
        <v>989</v>
      </c>
      <c r="D257" s="30" t="s">
        <v>990</v>
      </c>
      <c r="E257" s="31" t="s">
        <v>991</v>
      </c>
      <c r="F257" s="32" t="s">
        <v>992</v>
      </c>
      <c r="G257" s="32" t="s">
        <v>34</v>
      </c>
      <c r="H257" s="33" t="s">
        <v>590</v>
      </c>
      <c r="I257" s="50">
        <v>1700</v>
      </c>
      <c r="J257" s="32" t="s">
        <v>344</v>
      </c>
      <c r="K257" s="28" t="s">
        <v>803</v>
      </c>
      <c r="L257" s="28" t="s">
        <v>908</v>
      </c>
      <c r="M257" s="32" t="s">
        <v>123</v>
      </c>
    </row>
    <row r="258" spans="1:13" ht="165.75" x14ac:dyDescent="0.25">
      <c r="A258" s="13">
        <f t="shared" ref="A258:A307" si="4">A257+1</f>
        <v>253</v>
      </c>
      <c r="B258" s="28" t="s">
        <v>935</v>
      </c>
      <c r="C258" s="29" t="s">
        <v>935</v>
      </c>
      <c r="D258" s="30" t="s">
        <v>993</v>
      </c>
      <c r="E258" s="31" t="s">
        <v>41</v>
      </c>
      <c r="F258" s="32" t="s">
        <v>532</v>
      </c>
      <c r="G258" s="32" t="s">
        <v>34</v>
      </c>
      <c r="H258" s="33" t="s">
        <v>994</v>
      </c>
      <c r="I258" s="32" t="s">
        <v>995</v>
      </c>
      <c r="J258" s="32" t="s">
        <v>344</v>
      </c>
      <c r="K258" s="28" t="s">
        <v>803</v>
      </c>
      <c r="L258" s="28" t="s">
        <v>996</v>
      </c>
      <c r="M258" s="32" t="s">
        <v>723</v>
      </c>
    </row>
    <row r="259" spans="1:13" ht="51" x14ac:dyDescent="0.25">
      <c r="A259" s="13">
        <f t="shared" si="4"/>
        <v>254</v>
      </c>
      <c r="B259" s="28" t="s">
        <v>447</v>
      </c>
      <c r="C259" s="29" t="s">
        <v>447</v>
      </c>
      <c r="D259" s="30" t="s">
        <v>864</v>
      </c>
      <c r="E259" s="31" t="s">
        <v>853</v>
      </c>
      <c r="F259" s="32" t="s">
        <v>532</v>
      </c>
      <c r="G259" s="32" t="s">
        <v>92</v>
      </c>
      <c r="H259" s="33">
        <v>14</v>
      </c>
      <c r="I259" s="32">
        <v>563.56858</v>
      </c>
      <c r="J259" s="32" t="s">
        <v>344</v>
      </c>
      <c r="K259" s="28" t="s">
        <v>918</v>
      </c>
      <c r="L259" s="28" t="s">
        <v>997</v>
      </c>
      <c r="M259" s="32" t="s">
        <v>123</v>
      </c>
    </row>
    <row r="260" spans="1:13" ht="51" x14ac:dyDescent="0.25">
      <c r="A260" s="13">
        <f t="shared" si="4"/>
        <v>255</v>
      </c>
      <c r="B260" s="28" t="s">
        <v>865</v>
      </c>
      <c r="C260" s="29" t="s">
        <v>866</v>
      </c>
      <c r="D260" s="30" t="s">
        <v>998</v>
      </c>
      <c r="E260" s="31" t="s">
        <v>853</v>
      </c>
      <c r="F260" s="32" t="s">
        <v>146</v>
      </c>
      <c r="G260" s="32" t="s">
        <v>92</v>
      </c>
      <c r="H260" s="33">
        <v>2</v>
      </c>
      <c r="I260" s="32" t="s">
        <v>999</v>
      </c>
      <c r="J260" s="32" t="s">
        <v>344</v>
      </c>
      <c r="K260" s="28" t="s">
        <v>803</v>
      </c>
      <c r="L260" s="28" t="s">
        <v>184</v>
      </c>
      <c r="M260" s="32" t="s">
        <v>123</v>
      </c>
    </row>
    <row r="261" spans="1:13" ht="51" x14ac:dyDescent="0.25">
      <c r="A261" s="13">
        <f t="shared" si="4"/>
        <v>256</v>
      </c>
      <c r="B261" s="28" t="s">
        <v>143</v>
      </c>
      <c r="C261" s="29" t="s">
        <v>143</v>
      </c>
      <c r="D261" s="30" t="s">
        <v>1000</v>
      </c>
      <c r="E261" s="31" t="s">
        <v>145</v>
      </c>
      <c r="F261" s="32" t="s">
        <v>876</v>
      </c>
      <c r="G261" s="32" t="s">
        <v>34</v>
      </c>
      <c r="H261" s="33" t="s">
        <v>211</v>
      </c>
      <c r="I261" s="32" t="s">
        <v>1001</v>
      </c>
      <c r="J261" s="32" t="s">
        <v>344</v>
      </c>
      <c r="K261" s="28" t="s">
        <v>803</v>
      </c>
      <c r="L261" s="28" t="s">
        <v>918</v>
      </c>
      <c r="M261" s="32" t="s">
        <v>123</v>
      </c>
    </row>
    <row r="262" spans="1:13" ht="76.5" x14ac:dyDescent="0.25">
      <c r="A262" s="13">
        <f t="shared" si="4"/>
        <v>257</v>
      </c>
      <c r="B262" s="28" t="s">
        <v>143</v>
      </c>
      <c r="C262" s="29" t="s">
        <v>143</v>
      </c>
      <c r="D262" s="30" t="s">
        <v>1002</v>
      </c>
      <c r="E262" s="31" t="s">
        <v>145</v>
      </c>
      <c r="F262" s="32" t="s">
        <v>876</v>
      </c>
      <c r="G262" s="32" t="s">
        <v>34</v>
      </c>
      <c r="H262" s="33">
        <v>2</v>
      </c>
      <c r="I262" s="80">
        <v>170</v>
      </c>
      <c r="J262" s="32" t="s">
        <v>344</v>
      </c>
      <c r="K262" s="28" t="s">
        <v>803</v>
      </c>
      <c r="L262" s="28" t="s">
        <v>918</v>
      </c>
      <c r="M262" s="32" t="s">
        <v>123</v>
      </c>
    </row>
    <row r="263" spans="1:13" ht="51" x14ac:dyDescent="0.25">
      <c r="A263" s="13">
        <f t="shared" si="4"/>
        <v>258</v>
      </c>
      <c r="B263" s="28" t="s">
        <v>447</v>
      </c>
      <c r="C263" s="29" t="s">
        <v>447</v>
      </c>
      <c r="D263" s="30" t="s">
        <v>1003</v>
      </c>
      <c r="E263" s="31" t="s">
        <v>853</v>
      </c>
      <c r="F263" s="32" t="s">
        <v>146</v>
      </c>
      <c r="G263" s="32" t="s">
        <v>92</v>
      </c>
      <c r="H263" s="33" t="s">
        <v>1004</v>
      </c>
      <c r="I263" s="32">
        <v>619.22770000000003</v>
      </c>
      <c r="J263" s="32" t="s">
        <v>344</v>
      </c>
      <c r="K263" s="28" t="s">
        <v>918</v>
      </c>
      <c r="L263" s="28" t="s">
        <v>1005</v>
      </c>
      <c r="M263" s="32" t="s">
        <v>123</v>
      </c>
    </row>
    <row r="264" spans="1:13" ht="25.5" x14ac:dyDescent="0.25">
      <c r="A264" s="13">
        <f t="shared" si="4"/>
        <v>259</v>
      </c>
      <c r="B264" s="28" t="s">
        <v>447</v>
      </c>
      <c r="C264" s="29" t="s">
        <v>447</v>
      </c>
      <c r="D264" s="30" t="s">
        <v>1006</v>
      </c>
      <c r="E264" s="31" t="s">
        <v>853</v>
      </c>
      <c r="F264" s="32" t="s">
        <v>146</v>
      </c>
      <c r="G264" s="32" t="s">
        <v>92</v>
      </c>
      <c r="H264" s="33" t="s">
        <v>590</v>
      </c>
      <c r="I264" s="32">
        <v>479.31718000000001</v>
      </c>
      <c r="J264" s="32" t="s">
        <v>699</v>
      </c>
      <c r="K264" s="28" t="s">
        <v>184</v>
      </c>
      <c r="L264" s="28" t="s">
        <v>1005</v>
      </c>
      <c r="M264" s="32" t="s">
        <v>123</v>
      </c>
    </row>
    <row r="265" spans="1:13" ht="76.5" x14ac:dyDescent="0.25">
      <c r="A265" s="13">
        <f t="shared" si="4"/>
        <v>260</v>
      </c>
      <c r="B265" s="28" t="s">
        <v>588</v>
      </c>
      <c r="C265" s="29" t="s">
        <v>588</v>
      </c>
      <c r="D265" s="30" t="s">
        <v>1007</v>
      </c>
      <c r="E265" s="31" t="s">
        <v>41</v>
      </c>
      <c r="F265" s="32" t="s">
        <v>532</v>
      </c>
      <c r="G265" s="32" t="s">
        <v>34</v>
      </c>
      <c r="H265" s="33" t="s">
        <v>590</v>
      </c>
      <c r="I265" s="81">
        <v>13098.444</v>
      </c>
      <c r="J265" s="32" t="s">
        <v>923</v>
      </c>
      <c r="K265" s="28" t="s">
        <v>184</v>
      </c>
      <c r="L265" s="28" t="s">
        <v>1008</v>
      </c>
      <c r="M265" s="32" t="s">
        <v>723</v>
      </c>
    </row>
    <row r="266" spans="1:13" ht="89.25" x14ac:dyDescent="0.25">
      <c r="A266" s="13">
        <f t="shared" si="4"/>
        <v>261</v>
      </c>
      <c r="B266" s="28" t="s">
        <v>935</v>
      </c>
      <c r="C266" s="29" t="s">
        <v>935</v>
      </c>
      <c r="D266" s="30" t="s">
        <v>1009</v>
      </c>
      <c r="E266" s="31" t="s">
        <v>41</v>
      </c>
      <c r="F266" s="32" t="s">
        <v>532</v>
      </c>
      <c r="G266" s="32" t="s">
        <v>34</v>
      </c>
      <c r="H266" s="33" t="s">
        <v>590</v>
      </c>
      <c r="I266" s="32">
        <v>661.0752</v>
      </c>
      <c r="J266" s="32" t="s">
        <v>923</v>
      </c>
      <c r="K266" s="28" t="s">
        <v>184</v>
      </c>
      <c r="L266" s="28" t="s">
        <v>985</v>
      </c>
      <c r="M266" s="32" t="s">
        <v>723</v>
      </c>
    </row>
    <row r="267" spans="1:13" ht="63.75" x14ac:dyDescent="0.25">
      <c r="A267" s="13">
        <f t="shared" si="4"/>
        <v>262</v>
      </c>
      <c r="B267" s="28" t="s">
        <v>588</v>
      </c>
      <c r="C267" s="29" t="s">
        <v>588</v>
      </c>
      <c r="D267" s="30" t="s">
        <v>1010</v>
      </c>
      <c r="E267" s="31" t="s">
        <v>41</v>
      </c>
      <c r="F267" s="32" t="s">
        <v>532</v>
      </c>
      <c r="G267" s="32" t="s">
        <v>34</v>
      </c>
      <c r="H267" s="33" t="s">
        <v>590</v>
      </c>
      <c r="I267" s="32">
        <v>960.02880000000005</v>
      </c>
      <c r="J267" s="32" t="s">
        <v>923</v>
      </c>
      <c r="K267" s="28" t="s">
        <v>184</v>
      </c>
      <c r="L267" s="28" t="s">
        <v>1011</v>
      </c>
      <c r="M267" s="32" t="s">
        <v>723</v>
      </c>
    </row>
    <row r="268" spans="1:13" ht="165.75" x14ac:dyDescent="0.25">
      <c r="A268" s="13">
        <f t="shared" si="4"/>
        <v>263</v>
      </c>
      <c r="B268" s="28" t="s">
        <v>588</v>
      </c>
      <c r="C268" s="29" t="s">
        <v>588</v>
      </c>
      <c r="D268" s="30" t="s">
        <v>1012</v>
      </c>
      <c r="E268" s="31" t="s">
        <v>41</v>
      </c>
      <c r="F268" s="32" t="s">
        <v>532</v>
      </c>
      <c r="G268" s="32" t="s">
        <v>34</v>
      </c>
      <c r="H268" s="33" t="s">
        <v>211</v>
      </c>
      <c r="I268" s="50">
        <v>1269.0840000000001</v>
      </c>
      <c r="J268" s="32" t="s">
        <v>923</v>
      </c>
      <c r="K268" s="28" t="s">
        <v>184</v>
      </c>
      <c r="L268" s="28" t="s">
        <v>1013</v>
      </c>
      <c r="M268" s="32" t="s">
        <v>723</v>
      </c>
    </row>
    <row r="269" spans="1:13" ht="63.75" x14ac:dyDescent="0.25">
      <c r="A269" s="13">
        <f t="shared" si="4"/>
        <v>264</v>
      </c>
      <c r="B269" s="28" t="s">
        <v>131</v>
      </c>
      <c r="C269" s="29" t="s">
        <v>986</v>
      </c>
      <c r="D269" s="30" t="s">
        <v>1014</v>
      </c>
      <c r="E269" s="31" t="s">
        <v>961</v>
      </c>
      <c r="F269" s="32" t="s">
        <v>73</v>
      </c>
      <c r="G269" s="104" t="s">
        <v>168</v>
      </c>
      <c r="H269" s="104" t="s">
        <v>168</v>
      </c>
      <c r="I269" s="50">
        <v>292</v>
      </c>
      <c r="J269" s="104" t="s">
        <v>823</v>
      </c>
      <c r="K269" s="28" t="s">
        <v>908</v>
      </c>
      <c r="L269" s="28" t="s">
        <v>997</v>
      </c>
      <c r="M269" s="32" t="s">
        <v>123</v>
      </c>
    </row>
    <row r="270" spans="1:13" ht="63.75" x14ac:dyDescent="0.25">
      <c r="A270" s="13">
        <f t="shared" si="4"/>
        <v>265</v>
      </c>
      <c r="B270" s="28" t="s">
        <v>588</v>
      </c>
      <c r="C270" s="29" t="s">
        <v>588</v>
      </c>
      <c r="D270" s="30" t="s">
        <v>1015</v>
      </c>
      <c r="E270" s="31" t="s">
        <v>41</v>
      </c>
      <c r="F270" s="32" t="s">
        <v>532</v>
      </c>
      <c r="G270" s="32" t="s">
        <v>34</v>
      </c>
      <c r="H270" s="33" t="s">
        <v>590</v>
      </c>
      <c r="I270" s="50">
        <v>5574.5928000000004</v>
      </c>
      <c r="J270" s="32" t="s">
        <v>923</v>
      </c>
      <c r="K270" s="28" t="s">
        <v>184</v>
      </c>
      <c r="L270" s="28" t="s">
        <v>1016</v>
      </c>
      <c r="M270" s="32" t="s">
        <v>723</v>
      </c>
    </row>
    <row r="271" spans="1:13" ht="38.25" x14ac:dyDescent="0.25">
      <c r="A271" s="13">
        <f t="shared" si="4"/>
        <v>266</v>
      </c>
      <c r="B271" s="28" t="s">
        <v>39</v>
      </c>
      <c r="C271" s="29" t="s">
        <v>179</v>
      </c>
      <c r="D271" s="30" t="s">
        <v>1017</v>
      </c>
      <c r="E271" s="31" t="s">
        <v>41</v>
      </c>
      <c r="F271" s="32" t="s">
        <v>532</v>
      </c>
      <c r="G271" s="32" t="s">
        <v>34</v>
      </c>
      <c r="H271" s="33" t="s">
        <v>590</v>
      </c>
      <c r="I271" s="32">
        <v>254.577</v>
      </c>
      <c r="J271" s="32" t="s">
        <v>923</v>
      </c>
      <c r="K271" s="28" t="s">
        <v>184</v>
      </c>
      <c r="L271" s="28" t="s">
        <v>1018</v>
      </c>
      <c r="M271" s="32" t="s">
        <v>723</v>
      </c>
    </row>
    <row r="272" spans="1:13" ht="89.25" x14ac:dyDescent="0.25">
      <c r="A272" s="13">
        <f t="shared" si="4"/>
        <v>267</v>
      </c>
      <c r="B272" s="28" t="s">
        <v>195</v>
      </c>
      <c r="C272" s="29" t="s">
        <v>196</v>
      </c>
      <c r="D272" s="30" t="s">
        <v>1019</v>
      </c>
      <c r="E272" s="31" t="s">
        <v>41</v>
      </c>
      <c r="F272" s="32" t="s">
        <v>532</v>
      </c>
      <c r="G272" s="32" t="s">
        <v>191</v>
      </c>
      <c r="H272" s="33" t="s">
        <v>199</v>
      </c>
      <c r="I272" s="32" t="s">
        <v>1020</v>
      </c>
      <c r="J272" s="32" t="s">
        <v>344</v>
      </c>
      <c r="K272" s="28" t="s">
        <v>184</v>
      </c>
      <c r="L272" s="28" t="s">
        <v>1021</v>
      </c>
      <c r="M272" s="32" t="s">
        <v>723</v>
      </c>
    </row>
    <row r="273" spans="1:13" ht="102" x14ac:dyDescent="0.25">
      <c r="A273" s="13">
        <f t="shared" si="4"/>
        <v>268</v>
      </c>
      <c r="B273" s="28" t="s">
        <v>195</v>
      </c>
      <c r="C273" s="29" t="s">
        <v>196</v>
      </c>
      <c r="D273" s="30" t="s">
        <v>1022</v>
      </c>
      <c r="E273" s="31" t="s">
        <v>41</v>
      </c>
      <c r="F273" s="32" t="s">
        <v>532</v>
      </c>
      <c r="G273" s="32" t="s">
        <v>191</v>
      </c>
      <c r="H273" s="33" t="s">
        <v>199</v>
      </c>
      <c r="I273" s="50">
        <v>3512.4479999999999</v>
      </c>
      <c r="J273" s="32" t="s">
        <v>344</v>
      </c>
      <c r="K273" s="28" t="s">
        <v>184</v>
      </c>
      <c r="L273" s="28" t="s">
        <v>1021</v>
      </c>
      <c r="M273" s="32" t="s">
        <v>723</v>
      </c>
    </row>
    <row r="274" spans="1:13" ht="51" x14ac:dyDescent="0.25">
      <c r="A274" s="13">
        <f t="shared" si="4"/>
        <v>269</v>
      </c>
      <c r="B274" s="28" t="s">
        <v>39</v>
      </c>
      <c r="C274" s="29" t="s">
        <v>179</v>
      </c>
      <c r="D274" s="30" t="s">
        <v>1023</v>
      </c>
      <c r="E274" s="31" t="s">
        <v>41</v>
      </c>
      <c r="F274" s="32" t="s">
        <v>532</v>
      </c>
      <c r="G274" s="32" t="s">
        <v>34</v>
      </c>
      <c r="H274" s="33" t="s">
        <v>590</v>
      </c>
      <c r="I274" s="81">
        <v>1219.3440000000001</v>
      </c>
      <c r="J274" s="32" t="s">
        <v>923</v>
      </c>
      <c r="K274" s="28" t="s">
        <v>184</v>
      </c>
      <c r="L274" s="28" t="s">
        <v>1024</v>
      </c>
      <c r="M274" s="32" t="s">
        <v>723</v>
      </c>
    </row>
    <row r="275" spans="1:13" ht="165.75" x14ac:dyDescent="0.25">
      <c r="A275" s="13">
        <f t="shared" si="4"/>
        <v>270</v>
      </c>
      <c r="B275" s="28" t="s">
        <v>39</v>
      </c>
      <c r="C275" s="29" t="s">
        <v>179</v>
      </c>
      <c r="D275" s="30" t="s">
        <v>1025</v>
      </c>
      <c r="E275" s="31" t="s">
        <v>41</v>
      </c>
      <c r="F275" s="32" t="s">
        <v>532</v>
      </c>
      <c r="G275" s="32" t="s">
        <v>34</v>
      </c>
      <c r="H275" s="33" t="s">
        <v>287</v>
      </c>
      <c r="I275" s="32" t="s">
        <v>1026</v>
      </c>
      <c r="J275" s="32" t="s">
        <v>923</v>
      </c>
      <c r="K275" s="28" t="s">
        <v>184</v>
      </c>
      <c r="L275" s="28" t="s">
        <v>1027</v>
      </c>
      <c r="M275" s="32" t="s">
        <v>723</v>
      </c>
    </row>
    <row r="276" spans="1:13" ht="38.25" x14ac:dyDescent="0.25">
      <c r="A276" s="13">
        <f t="shared" si="4"/>
        <v>271</v>
      </c>
      <c r="B276" s="28" t="s">
        <v>39</v>
      </c>
      <c r="C276" s="29" t="s">
        <v>39</v>
      </c>
      <c r="D276" s="30" t="s">
        <v>1028</v>
      </c>
      <c r="E276" s="31" t="s">
        <v>41</v>
      </c>
      <c r="F276" s="32" t="s">
        <v>532</v>
      </c>
      <c r="G276" s="32" t="s">
        <v>34</v>
      </c>
      <c r="H276" s="33" t="s">
        <v>590</v>
      </c>
      <c r="I276" s="80">
        <v>400</v>
      </c>
      <c r="J276" s="32" t="s">
        <v>923</v>
      </c>
      <c r="K276" s="28" t="s">
        <v>184</v>
      </c>
      <c r="L276" s="28" t="s">
        <v>1027</v>
      </c>
      <c r="M276" s="32" t="s">
        <v>723</v>
      </c>
    </row>
    <row r="277" spans="1:13" ht="38.25" x14ac:dyDescent="0.25">
      <c r="A277" s="13">
        <f t="shared" si="4"/>
        <v>272</v>
      </c>
      <c r="B277" s="28" t="s">
        <v>39</v>
      </c>
      <c r="C277" s="29" t="s">
        <v>39</v>
      </c>
      <c r="D277" s="30" t="s">
        <v>1029</v>
      </c>
      <c r="E277" s="31" t="s">
        <v>41</v>
      </c>
      <c r="F277" s="32" t="s">
        <v>532</v>
      </c>
      <c r="G277" s="32" t="s">
        <v>34</v>
      </c>
      <c r="H277" s="33" t="s">
        <v>590</v>
      </c>
      <c r="I277" s="32" t="s">
        <v>1030</v>
      </c>
      <c r="J277" s="32" t="s">
        <v>923</v>
      </c>
      <c r="K277" s="28" t="s">
        <v>1005</v>
      </c>
      <c r="L277" s="28" t="s">
        <v>968</v>
      </c>
      <c r="M277" s="32" t="s">
        <v>723</v>
      </c>
    </row>
    <row r="278" spans="1:13" ht="51" x14ac:dyDescent="0.25">
      <c r="A278" s="13">
        <f t="shared" si="4"/>
        <v>273</v>
      </c>
      <c r="B278" s="28" t="s">
        <v>39</v>
      </c>
      <c r="C278" s="29" t="s">
        <v>773</v>
      </c>
      <c r="D278" s="30" t="s">
        <v>1031</v>
      </c>
      <c r="E278" s="31" t="s">
        <v>41</v>
      </c>
      <c r="F278" s="32" t="s">
        <v>532</v>
      </c>
      <c r="G278" s="32" t="s">
        <v>34</v>
      </c>
      <c r="H278" s="33" t="s">
        <v>590</v>
      </c>
      <c r="I278" s="32" t="s">
        <v>1032</v>
      </c>
      <c r="J278" s="32" t="s">
        <v>344</v>
      </c>
      <c r="K278" s="28" t="s">
        <v>934</v>
      </c>
      <c r="L278" s="28" t="s">
        <v>1033</v>
      </c>
      <c r="M278" s="32" t="s">
        <v>123</v>
      </c>
    </row>
    <row r="279" spans="1:13" ht="25.5" x14ac:dyDescent="0.25">
      <c r="A279" s="13">
        <f t="shared" si="4"/>
        <v>274</v>
      </c>
      <c r="B279" s="28" t="s">
        <v>1034</v>
      </c>
      <c r="C279" s="29" t="s">
        <v>1034</v>
      </c>
      <c r="D279" s="30" t="s">
        <v>1035</v>
      </c>
      <c r="E279" s="31" t="s">
        <v>853</v>
      </c>
      <c r="F279" s="32" t="s">
        <v>146</v>
      </c>
      <c r="G279" s="32" t="s">
        <v>92</v>
      </c>
      <c r="H279" s="33" t="s">
        <v>817</v>
      </c>
      <c r="I279" s="32" t="s">
        <v>1036</v>
      </c>
      <c r="J279" s="32" t="s">
        <v>1037</v>
      </c>
      <c r="K279" s="28" t="s">
        <v>918</v>
      </c>
      <c r="L279" s="28" t="s">
        <v>908</v>
      </c>
      <c r="M279" s="32" t="s">
        <v>123</v>
      </c>
    </row>
    <row r="280" spans="1:13" ht="51" x14ac:dyDescent="0.25">
      <c r="A280" s="13">
        <f t="shared" si="4"/>
        <v>275</v>
      </c>
      <c r="B280" s="28" t="s">
        <v>84</v>
      </c>
      <c r="C280" s="29" t="s">
        <v>1038</v>
      </c>
      <c r="D280" s="30" t="s">
        <v>1039</v>
      </c>
      <c r="E280" s="31" t="s">
        <v>239</v>
      </c>
      <c r="F280" s="32" t="s">
        <v>876</v>
      </c>
      <c r="G280" s="32" t="s">
        <v>34</v>
      </c>
      <c r="H280" s="33" t="s">
        <v>590</v>
      </c>
      <c r="I280" s="50">
        <v>4329</v>
      </c>
      <c r="J280" s="32" t="s">
        <v>344</v>
      </c>
      <c r="K280" s="28" t="s">
        <v>184</v>
      </c>
      <c r="L280" s="28" t="s">
        <v>997</v>
      </c>
      <c r="M280" s="32" t="s">
        <v>123</v>
      </c>
    </row>
    <row r="281" spans="1:13" ht="267.75" x14ac:dyDescent="0.25">
      <c r="A281" s="13">
        <f t="shared" si="4"/>
        <v>276</v>
      </c>
      <c r="B281" s="40" t="s">
        <v>935</v>
      </c>
      <c r="C281" s="36" t="s">
        <v>935</v>
      </c>
      <c r="D281" s="94" t="s">
        <v>1040</v>
      </c>
      <c r="E281" s="95" t="s">
        <v>41</v>
      </c>
      <c r="F281" s="40" t="s">
        <v>532</v>
      </c>
      <c r="G281" s="40" t="s">
        <v>34</v>
      </c>
      <c r="H281" s="40" t="s">
        <v>211</v>
      </c>
      <c r="I281" s="105" t="s">
        <v>1041</v>
      </c>
      <c r="J281" s="40" t="s">
        <v>923</v>
      </c>
      <c r="K281" s="40" t="s">
        <v>908</v>
      </c>
      <c r="L281" s="40" t="s">
        <v>1042</v>
      </c>
      <c r="M281" s="32" t="s">
        <v>723</v>
      </c>
    </row>
    <row r="282" spans="1:13" ht="38.25" x14ac:dyDescent="0.25">
      <c r="A282" s="13">
        <f t="shared" si="4"/>
        <v>277</v>
      </c>
      <c r="B282" s="19" t="s">
        <v>14</v>
      </c>
      <c r="C282" s="20" t="s">
        <v>15</v>
      </c>
      <c r="D282" s="30" t="s">
        <v>1043</v>
      </c>
      <c r="E282" s="22" t="s">
        <v>25</v>
      </c>
      <c r="F282" s="23" t="s">
        <v>18</v>
      </c>
      <c r="G282" s="24" t="s">
        <v>19</v>
      </c>
      <c r="H282" s="25">
        <v>100</v>
      </c>
      <c r="I282" s="79">
        <v>5638.3561600000003</v>
      </c>
      <c r="J282" s="32" t="s">
        <v>1044</v>
      </c>
      <c r="K282" s="28" t="s">
        <v>184</v>
      </c>
      <c r="L282" s="28" t="s">
        <v>1044</v>
      </c>
      <c r="M282" s="32" t="s">
        <v>96</v>
      </c>
    </row>
    <row r="283" spans="1:13" ht="25.5" x14ac:dyDescent="0.25">
      <c r="A283" s="13">
        <f t="shared" si="4"/>
        <v>278</v>
      </c>
      <c r="B283" s="40" t="s">
        <v>447</v>
      </c>
      <c r="C283" s="36" t="s">
        <v>447</v>
      </c>
      <c r="D283" s="94" t="s">
        <v>1006</v>
      </c>
      <c r="E283" s="95" t="s">
        <v>853</v>
      </c>
      <c r="F283" s="40" t="s">
        <v>146</v>
      </c>
      <c r="G283" s="40" t="s">
        <v>92</v>
      </c>
      <c r="H283" s="40" t="s">
        <v>590</v>
      </c>
      <c r="I283" s="40" t="s">
        <v>1045</v>
      </c>
      <c r="J283" s="40" t="s">
        <v>699</v>
      </c>
      <c r="K283" s="40" t="s">
        <v>184</v>
      </c>
      <c r="L283" s="40" t="s">
        <v>1005</v>
      </c>
      <c r="M283" s="40" t="s">
        <v>123</v>
      </c>
    </row>
    <row r="284" spans="1:13" ht="51" x14ac:dyDescent="0.25">
      <c r="A284" s="13">
        <f t="shared" si="4"/>
        <v>279</v>
      </c>
      <c r="B284" s="28" t="s">
        <v>1046</v>
      </c>
      <c r="C284" s="29" t="s">
        <v>595</v>
      </c>
      <c r="D284" s="30" t="s">
        <v>1047</v>
      </c>
      <c r="E284" s="31" t="s">
        <v>299</v>
      </c>
      <c r="F284" s="32" t="s">
        <v>60</v>
      </c>
      <c r="G284" s="32" t="s">
        <v>1048</v>
      </c>
      <c r="H284" s="33">
        <v>82</v>
      </c>
      <c r="I284" s="50">
        <v>290</v>
      </c>
      <c r="J284" s="32" t="s">
        <v>344</v>
      </c>
      <c r="K284" s="28" t="s">
        <v>918</v>
      </c>
      <c r="L284" s="28" t="s">
        <v>1049</v>
      </c>
      <c r="M284" s="32" t="s">
        <v>123</v>
      </c>
    </row>
    <row r="285" spans="1:13" ht="38.25" x14ac:dyDescent="0.25">
      <c r="A285" s="13">
        <f t="shared" si="4"/>
        <v>280</v>
      </c>
      <c r="B285" s="28" t="s">
        <v>195</v>
      </c>
      <c r="C285" s="29" t="s">
        <v>196</v>
      </c>
      <c r="D285" s="30" t="s">
        <v>1050</v>
      </c>
      <c r="E285" s="31" t="s">
        <v>41</v>
      </c>
      <c r="F285" s="32" t="s">
        <v>532</v>
      </c>
      <c r="G285" s="32" t="s">
        <v>191</v>
      </c>
      <c r="H285" s="33" t="s">
        <v>199</v>
      </c>
      <c r="I285" s="32">
        <v>802.98</v>
      </c>
      <c r="J285" s="32" t="s">
        <v>923</v>
      </c>
      <c r="K285" s="28" t="s">
        <v>918</v>
      </c>
      <c r="L285" s="28" t="s">
        <v>1051</v>
      </c>
      <c r="M285" s="32" t="s">
        <v>723</v>
      </c>
    </row>
    <row r="286" spans="1:13" ht="51" x14ac:dyDescent="0.25">
      <c r="A286" s="13">
        <f t="shared" si="4"/>
        <v>281</v>
      </c>
      <c r="B286" s="28" t="s">
        <v>131</v>
      </c>
      <c r="C286" s="29" t="s">
        <v>131</v>
      </c>
      <c r="D286" s="30" t="s">
        <v>1052</v>
      </c>
      <c r="E286" s="31" t="s">
        <v>239</v>
      </c>
      <c r="F286" s="32" t="s">
        <v>876</v>
      </c>
      <c r="G286" s="32" t="s">
        <v>34</v>
      </c>
      <c r="H286" s="33" t="s">
        <v>590</v>
      </c>
      <c r="I286" s="32" t="s">
        <v>1053</v>
      </c>
      <c r="J286" s="32" t="s">
        <v>344</v>
      </c>
      <c r="K286" s="28" t="s">
        <v>918</v>
      </c>
      <c r="L286" s="28" t="s">
        <v>1054</v>
      </c>
      <c r="M286" s="32" t="s">
        <v>123</v>
      </c>
    </row>
    <row r="287" spans="1:13" ht="51" x14ac:dyDescent="0.25">
      <c r="A287" s="13">
        <f t="shared" si="4"/>
        <v>282</v>
      </c>
      <c r="B287" s="28" t="s">
        <v>84</v>
      </c>
      <c r="C287" s="29" t="s">
        <v>1038</v>
      </c>
      <c r="D287" s="30" t="s">
        <v>1055</v>
      </c>
      <c r="E287" s="31" t="s">
        <v>239</v>
      </c>
      <c r="F287" s="32" t="s">
        <v>876</v>
      </c>
      <c r="G287" s="32" t="s">
        <v>34</v>
      </c>
      <c r="H287" s="33" t="s">
        <v>590</v>
      </c>
      <c r="I287" s="34">
        <v>2124.6792</v>
      </c>
      <c r="J287" s="32" t="s">
        <v>344</v>
      </c>
      <c r="K287" s="28" t="s">
        <v>918</v>
      </c>
      <c r="L287" s="28" t="s">
        <v>1056</v>
      </c>
      <c r="M287" s="32" t="s">
        <v>123</v>
      </c>
    </row>
    <row r="288" spans="1:13" ht="25.5" x14ac:dyDescent="0.25">
      <c r="A288" s="13">
        <f t="shared" si="4"/>
        <v>283</v>
      </c>
      <c r="B288" s="28" t="s">
        <v>381</v>
      </c>
      <c r="C288" s="29" t="s">
        <v>1057</v>
      </c>
      <c r="D288" s="30" t="s">
        <v>1058</v>
      </c>
      <c r="E288" s="31" t="s">
        <v>853</v>
      </c>
      <c r="F288" s="32" t="s">
        <v>146</v>
      </c>
      <c r="G288" s="32" t="s">
        <v>92</v>
      </c>
      <c r="H288" s="33" t="s">
        <v>817</v>
      </c>
      <c r="I288" s="50">
        <v>127.4</v>
      </c>
      <c r="J288" s="32" t="s">
        <v>699</v>
      </c>
      <c r="K288" s="28" t="s">
        <v>918</v>
      </c>
      <c r="L288" s="28" t="s">
        <v>934</v>
      </c>
      <c r="M288" s="32" t="s">
        <v>123</v>
      </c>
    </row>
    <row r="289" spans="1:13" ht="38.25" x14ac:dyDescent="0.25">
      <c r="A289" s="13">
        <f t="shared" si="4"/>
        <v>284</v>
      </c>
      <c r="B289" s="28" t="s">
        <v>952</v>
      </c>
      <c r="C289" s="29" t="s">
        <v>953</v>
      </c>
      <c r="D289" s="30" t="s">
        <v>1059</v>
      </c>
      <c r="E289" s="31" t="s">
        <v>362</v>
      </c>
      <c r="F289" s="32" t="s">
        <v>946</v>
      </c>
      <c r="G289" s="32" t="s">
        <v>92</v>
      </c>
      <c r="H289" s="33">
        <v>410</v>
      </c>
      <c r="I289" s="50">
        <v>315.7</v>
      </c>
      <c r="J289" s="32" t="s">
        <v>880</v>
      </c>
      <c r="K289" s="28" t="s">
        <v>753</v>
      </c>
      <c r="L289" s="28" t="s">
        <v>753</v>
      </c>
      <c r="M289" s="32" t="s">
        <v>96</v>
      </c>
    </row>
    <row r="290" spans="1:13" ht="38.25" x14ac:dyDescent="0.25">
      <c r="A290" s="13">
        <f t="shared" si="4"/>
        <v>285</v>
      </c>
      <c r="B290" s="28" t="s">
        <v>943</v>
      </c>
      <c r="C290" s="29" t="s">
        <v>944</v>
      </c>
      <c r="D290" s="30" t="s">
        <v>1060</v>
      </c>
      <c r="E290" s="31" t="s">
        <v>487</v>
      </c>
      <c r="F290" s="32" t="s">
        <v>946</v>
      </c>
      <c r="G290" s="32" t="s">
        <v>92</v>
      </c>
      <c r="H290" s="33">
        <v>10000</v>
      </c>
      <c r="I290" s="50">
        <v>350</v>
      </c>
      <c r="J290" s="32" t="s">
        <v>880</v>
      </c>
      <c r="K290" s="28" t="s">
        <v>753</v>
      </c>
      <c r="L290" s="28" t="s">
        <v>753</v>
      </c>
      <c r="M290" s="32" t="s">
        <v>96</v>
      </c>
    </row>
    <row r="291" spans="1:13" ht="63.75" x14ac:dyDescent="0.25">
      <c r="A291" s="13">
        <f t="shared" si="4"/>
        <v>286</v>
      </c>
      <c r="B291" s="28" t="s">
        <v>39</v>
      </c>
      <c r="C291" s="29" t="s">
        <v>179</v>
      </c>
      <c r="D291" s="30" t="s">
        <v>1061</v>
      </c>
      <c r="E291" s="31" t="s">
        <v>41</v>
      </c>
      <c r="F291" s="32" t="s">
        <v>532</v>
      </c>
      <c r="G291" s="32" t="s">
        <v>34</v>
      </c>
      <c r="H291" s="33">
        <v>1</v>
      </c>
      <c r="I291" s="32">
        <v>185.12</v>
      </c>
      <c r="J291" s="32" t="s">
        <v>1062</v>
      </c>
      <c r="K291" s="28" t="s">
        <v>753</v>
      </c>
      <c r="L291" s="28" t="s">
        <v>1063</v>
      </c>
      <c r="M291" s="32" t="s">
        <v>957</v>
      </c>
    </row>
    <row r="292" spans="1:13" ht="38.25" x14ac:dyDescent="0.25">
      <c r="A292" s="13">
        <f t="shared" si="4"/>
        <v>287</v>
      </c>
      <c r="B292" s="28" t="s">
        <v>1064</v>
      </c>
      <c r="C292" s="29" t="s">
        <v>1065</v>
      </c>
      <c r="D292" s="30" t="s">
        <v>1066</v>
      </c>
      <c r="E292" s="31" t="s">
        <v>689</v>
      </c>
      <c r="F292" s="32" t="s">
        <v>146</v>
      </c>
      <c r="G292" s="32" t="s">
        <v>92</v>
      </c>
      <c r="H292" s="33">
        <v>1</v>
      </c>
      <c r="I292" s="80">
        <v>109</v>
      </c>
      <c r="J292" s="32" t="s">
        <v>880</v>
      </c>
      <c r="K292" s="28" t="s">
        <v>753</v>
      </c>
      <c r="L292" s="28" t="s">
        <v>753</v>
      </c>
      <c r="M292" s="32" t="s">
        <v>96</v>
      </c>
    </row>
    <row r="293" spans="1:13" ht="38.25" x14ac:dyDescent="0.25">
      <c r="A293" s="13">
        <f t="shared" si="4"/>
        <v>288</v>
      </c>
      <c r="B293" s="28" t="s">
        <v>1067</v>
      </c>
      <c r="C293" s="29" t="s">
        <v>1068</v>
      </c>
      <c r="D293" s="30" t="s">
        <v>1069</v>
      </c>
      <c r="E293" s="31" t="s">
        <v>1070</v>
      </c>
      <c r="F293" s="32" t="s">
        <v>481</v>
      </c>
      <c r="G293" s="32" t="s">
        <v>93</v>
      </c>
      <c r="H293" s="32" t="s">
        <v>93</v>
      </c>
      <c r="I293" s="50">
        <v>660</v>
      </c>
      <c r="J293" s="32" t="s">
        <v>699</v>
      </c>
      <c r="K293" s="28" t="s">
        <v>753</v>
      </c>
      <c r="L293" s="28" t="s">
        <v>184</v>
      </c>
      <c r="M293" s="32" t="s">
        <v>96</v>
      </c>
    </row>
    <row r="294" spans="1:13" ht="38.25" x14ac:dyDescent="0.25">
      <c r="A294" s="13">
        <f t="shared" si="4"/>
        <v>289</v>
      </c>
      <c r="B294" s="28" t="s">
        <v>1071</v>
      </c>
      <c r="C294" s="29" t="s">
        <v>1072</v>
      </c>
      <c r="D294" s="30" t="s">
        <v>1073</v>
      </c>
      <c r="E294" s="31" t="s">
        <v>1074</v>
      </c>
      <c r="F294" s="32" t="s">
        <v>73</v>
      </c>
      <c r="G294" s="32" t="s">
        <v>92</v>
      </c>
      <c r="H294" s="33">
        <v>1</v>
      </c>
      <c r="I294" s="50">
        <v>434.5</v>
      </c>
      <c r="J294" s="32" t="s">
        <v>880</v>
      </c>
      <c r="K294" s="28" t="s">
        <v>184</v>
      </c>
      <c r="L294" s="28" t="s">
        <v>184</v>
      </c>
      <c r="M294" s="32" t="s">
        <v>96</v>
      </c>
    </row>
    <row r="295" spans="1:13" ht="76.5" x14ac:dyDescent="0.25">
      <c r="A295" s="13">
        <f t="shared" si="4"/>
        <v>290</v>
      </c>
      <c r="B295" s="28" t="s">
        <v>69</v>
      </c>
      <c r="C295" s="29" t="s">
        <v>873</v>
      </c>
      <c r="D295" s="30" t="s">
        <v>1075</v>
      </c>
      <c r="E295" s="31" t="s">
        <v>239</v>
      </c>
      <c r="F295" s="32" t="s">
        <v>294</v>
      </c>
      <c r="G295" s="32" t="s">
        <v>34</v>
      </c>
      <c r="H295" s="33">
        <v>1</v>
      </c>
      <c r="I295" s="79">
        <v>298.44337000000002</v>
      </c>
      <c r="J295" s="32" t="s">
        <v>1076</v>
      </c>
      <c r="K295" s="28" t="s">
        <v>184</v>
      </c>
      <c r="L295" s="28" t="s">
        <v>918</v>
      </c>
      <c r="M295" s="32" t="s">
        <v>96</v>
      </c>
    </row>
    <row r="296" spans="1:13" ht="38.25" x14ac:dyDescent="0.25">
      <c r="A296" s="13">
        <f t="shared" si="4"/>
        <v>291</v>
      </c>
      <c r="B296" s="28" t="s">
        <v>952</v>
      </c>
      <c r="C296" s="29" t="s">
        <v>953</v>
      </c>
      <c r="D296" s="30" t="s">
        <v>1077</v>
      </c>
      <c r="E296" s="31" t="s">
        <v>362</v>
      </c>
      <c r="F296" s="32" t="s">
        <v>946</v>
      </c>
      <c r="G296" s="32" t="s">
        <v>92</v>
      </c>
      <c r="H296" s="33">
        <v>141</v>
      </c>
      <c r="I296" s="50">
        <v>115.46</v>
      </c>
      <c r="J296" s="32" t="s">
        <v>880</v>
      </c>
      <c r="K296" s="28" t="s">
        <v>184</v>
      </c>
      <c r="L296" s="28" t="s">
        <v>184</v>
      </c>
      <c r="M296" s="32" t="s">
        <v>96</v>
      </c>
    </row>
    <row r="297" spans="1:13" ht="38.25" x14ac:dyDescent="0.25">
      <c r="A297" s="13">
        <f t="shared" si="4"/>
        <v>292</v>
      </c>
      <c r="B297" s="28" t="s">
        <v>1078</v>
      </c>
      <c r="C297" s="29" t="s">
        <v>1079</v>
      </c>
      <c r="D297" s="30" t="s">
        <v>1080</v>
      </c>
      <c r="E297" s="31" t="s">
        <v>362</v>
      </c>
      <c r="F297" s="32" t="s">
        <v>946</v>
      </c>
      <c r="G297" s="32" t="s">
        <v>1081</v>
      </c>
      <c r="H297" s="106">
        <v>14670.2</v>
      </c>
      <c r="I297" s="81">
        <v>146.702</v>
      </c>
      <c r="J297" s="32" t="s">
        <v>699</v>
      </c>
      <c r="K297" s="28" t="s">
        <v>184</v>
      </c>
      <c r="L297" s="28" t="s">
        <v>184</v>
      </c>
      <c r="M297" s="32" t="s">
        <v>96</v>
      </c>
    </row>
    <row r="298" spans="1:13" ht="51" x14ac:dyDescent="0.25">
      <c r="A298" s="13">
        <f t="shared" si="4"/>
        <v>293</v>
      </c>
      <c r="B298" s="28" t="s">
        <v>1082</v>
      </c>
      <c r="C298" s="29" t="s">
        <v>1083</v>
      </c>
      <c r="D298" s="30" t="s">
        <v>1084</v>
      </c>
      <c r="E298" s="31" t="s">
        <v>362</v>
      </c>
      <c r="F298" s="32" t="s">
        <v>946</v>
      </c>
      <c r="G298" s="32" t="s">
        <v>1085</v>
      </c>
      <c r="H298" s="33" t="s">
        <v>1086</v>
      </c>
      <c r="I298" s="32">
        <v>460</v>
      </c>
      <c r="J298" s="32" t="s">
        <v>699</v>
      </c>
      <c r="K298" s="28" t="s">
        <v>184</v>
      </c>
      <c r="L298" s="28" t="s">
        <v>997</v>
      </c>
      <c r="M298" s="32" t="s">
        <v>96</v>
      </c>
    </row>
    <row r="299" spans="1:13" ht="38.25" x14ac:dyDescent="0.25">
      <c r="A299" s="13">
        <f t="shared" si="4"/>
        <v>294</v>
      </c>
      <c r="B299" s="28" t="s">
        <v>143</v>
      </c>
      <c r="C299" s="29" t="s">
        <v>595</v>
      </c>
      <c r="D299" s="30" t="s">
        <v>1087</v>
      </c>
      <c r="E299" s="31" t="s">
        <v>145</v>
      </c>
      <c r="F299" s="32" t="s">
        <v>1088</v>
      </c>
      <c r="G299" s="32" t="s">
        <v>34</v>
      </c>
      <c r="H299" s="33">
        <v>1</v>
      </c>
      <c r="I299" s="80">
        <v>169.6</v>
      </c>
      <c r="J299" s="32" t="s">
        <v>94</v>
      </c>
      <c r="K299" s="28" t="s">
        <v>184</v>
      </c>
      <c r="L299" s="28" t="s">
        <v>918</v>
      </c>
      <c r="M299" s="32" t="s">
        <v>96</v>
      </c>
    </row>
    <row r="300" spans="1:13" ht="38.25" x14ac:dyDescent="0.25">
      <c r="A300" s="13">
        <f t="shared" si="4"/>
        <v>295</v>
      </c>
      <c r="B300" s="28" t="s">
        <v>1089</v>
      </c>
      <c r="C300" s="29" t="s">
        <v>1090</v>
      </c>
      <c r="D300" s="30" t="s">
        <v>1091</v>
      </c>
      <c r="E300" s="31" t="s">
        <v>1092</v>
      </c>
      <c r="F300" s="32" t="s">
        <v>1093</v>
      </c>
      <c r="G300" s="32" t="s">
        <v>93</v>
      </c>
      <c r="H300" s="32" t="s">
        <v>93</v>
      </c>
      <c r="I300" s="80">
        <v>800</v>
      </c>
      <c r="J300" s="32" t="s">
        <v>1094</v>
      </c>
      <c r="K300" s="28" t="s">
        <v>184</v>
      </c>
      <c r="L300" s="28" t="s">
        <v>912</v>
      </c>
      <c r="M300" s="32" t="s">
        <v>96</v>
      </c>
    </row>
    <row r="301" spans="1:13" ht="51" x14ac:dyDescent="0.25">
      <c r="A301" s="13">
        <f t="shared" si="4"/>
        <v>296</v>
      </c>
      <c r="B301" s="28" t="s">
        <v>39</v>
      </c>
      <c r="C301" s="29" t="s">
        <v>179</v>
      </c>
      <c r="D301" s="30" t="s">
        <v>1095</v>
      </c>
      <c r="E301" s="31" t="s">
        <v>41</v>
      </c>
      <c r="F301" s="32" t="s">
        <v>532</v>
      </c>
      <c r="G301" s="32" t="s">
        <v>34</v>
      </c>
      <c r="H301" s="33">
        <v>1</v>
      </c>
      <c r="I301" s="80">
        <v>178</v>
      </c>
      <c r="J301" s="32" t="s">
        <v>1062</v>
      </c>
      <c r="K301" s="28" t="s">
        <v>184</v>
      </c>
      <c r="L301" s="28" t="s">
        <v>918</v>
      </c>
      <c r="M301" s="32" t="s">
        <v>957</v>
      </c>
    </row>
    <row r="302" spans="1:13" ht="38.25" x14ac:dyDescent="0.25">
      <c r="A302" s="13">
        <f t="shared" si="4"/>
        <v>297</v>
      </c>
      <c r="B302" s="28" t="s">
        <v>131</v>
      </c>
      <c r="C302" s="29" t="s">
        <v>131</v>
      </c>
      <c r="D302" s="30" t="s">
        <v>1096</v>
      </c>
      <c r="E302" s="31" t="s">
        <v>239</v>
      </c>
      <c r="F302" s="32" t="s">
        <v>876</v>
      </c>
      <c r="G302" s="32" t="s">
        <v>34</v>
      </c>
      <c r="H302" s="33" t="s">
        <v>211</v>
      </c>
      <c r="I302" s="32">
        <v>204.4896</v>
      </c>
      <c r="J302" s="32" t="s">
        <v>699</v>
      </c>
      <c r="K302" s="28" t="s">
        <v>918</v>
      </c>
      <c r="L302" s="28" t="s">
        <v>908</v>
      </c>
      <c r="M302" s="32" t="s">
        <v>123</v>
      </c>
    </row>
    <row r="303" spans="1:13" ht="38.25" x14ac:dyDescent="0.25">
      <c r="A303" s="13">
        <f t="shared" si="4"/>
        <v>298</v>
      </c>
      <c r="B303" s="28" t="s">
        <v>131</v>
      </c>
      <c r="C303" s="29" t="s">
        <v>131</v>
      </c>
      <c r="D303" s="30" t="s">
        <v>1097</v>
      </c>
      <c r="E303" s="31" t="s">
        <v>239</v>
      </c>
      <c r="F303" s="32" t="s">
        <v>876</v>
      </c>
      <c r="G303" s="32" t="s">
        <v>34</v>
      </c>
      <c r="H303" s="33" t="s">
        <v>590</v>
      </c>
      <c r="I303" s="32" t="s">
        <v>1098</v>
      </c>
      <c r="J303" s="32" t="s">
        <v>699</v>
      </c>
      <c r="K303" s="28" t="s">
        <v>918</v>
      </c>
      <c r="L303" s="28" t="s">
        <v>908</v>
      </c>
      <c r="M303" s="32" t="s">
        <v>123</v>
      </c>
    </row>
    <row r="304" spans="1:13" ht="382.5" x14ac:dyDescent="0.25">
      <c r="A304" s="13">
        <f t="shared" si="4"/>
        <v>299</v>
      </c>
      <c r="B304" s="28" t="s">
        <v>935</v>
      </c>
      <c r="C304" s="29" t="s">
        <v>935</v>
      </c>
      <c r="D304" s="30" t="s">
        <v>1099</v>
      </c>
      <c r="E304" s="31" t="s">
        <v>41</v>
      </c>
      <c r="F304" s="32" t="s">
        <v>532</v>
      </c>
      <c r="G304" s="32" t="s">
        <v>34</v>
      </c>
      <c r="H304" s="33" t="s">
        <v>765</v>
      </c>
      <c r="I304" s="50">
        <v>57748.5527</v>
      </c>
      <c r="J304" s="32" t="s">
        <v>923</v>
      </c>
      <c r="K304" s="28" t="s">
        <v>184</v>
      </c>
      <c r="L304" s="28" t="s">
        <v>1100</v>
      </c>
      <c r="M304" s="32" t="s">
        <v>723</v>
      </c>
    </row>
    <row r="305" spans="1:13" ht="25.5" x14ac:dyDescent="0.25">
      <c r="A305" s="13">
        <f t="shared" si="4"/>
        <v>300</v>
      </c>
      <c r="B305" s="28" t="s">
        <v>447</v>
      </c>
      <c r="C305" s="29" t="s">
        <v>447</v>
      </c>
      <c r="D305" s="30" t="s">
        <v>1101</v>
      </c>
      <c r="E305" s="31" t="s">
        <v>853</v>
      </c>
      <c r="F305" s="32" t="s">
        <v>146</v>
      </c>
      <c r="G305" s="32" t="s">
        <v>92</v>
      </c>
      <c r="H305" s="33" t="s">
        <v>994</v>
      </c>
      <c r="I305" s="32" t="s">
        <v>1102</v>
      </c>
      <c r="J305" s="32" t="s">
        <v>699</v>
      </c>
      <c r="K305" s="28" t="s">
        <v>918</v>
      </c>
      <c r="L305" s="28" t="s">
        <v>934</v>
      </c>
      <c r="M305" s="32" t="s">
        <v>123</v>
      </c>
    </row>
    <row r="306" spans="1:13" ht="51" x14ac:dyDescent="0.25">
      <c r="A306" s="13">
        <f t="shared" si="4"/>
        <v>301</v>
      </c>
      <c r="B306" s="28" t="s">
        <v>195</v>
      </c>
      <c r="C306" s="29" t="s">
        <v>196</v>
      </c>
      <c r="D306" s="30" t="s">
        <v>1103</v>
      </c>
      <c r="E306" s="31" t="s">
        <v>41</v>
      </c>
      <c r="F306" s="32" t="s">
        <v>532</v>
      </c>
      <c r="G306" s="32" t="s">
        <v>191</v>
      </c>
      <c r="H306" s="33" t="s">
        <v>199</v>
      </c>
      <c r="I306" s="32" t="s">
        <v>1104</v>
      </c>
      <c r="J306" s="32" t="s">
        <v>923</v>
      </c>
      <c r="K306" s="28" t="s">
        <v>184</v>
      </c>
      <c r="L306" s="28" t="s">
        <v>1105</v>
      </c>
      <c r="M306" s="32" t="s">
        <v>723</v>
      </c>
    </row>
    <row r="307" spans="1:13" ht="38.25" x14ac:dyDescent="0.25">
      <c r="A307" s="13">
        <f t="shared" si="4"/>
        <v>302</v>
      </c>
      <c r="B307" s="28" t="s">
        <v>588</v>
      </c>
      <c r="C307" s="29" t="s">
        <v>588</v>
      </c>
      <c r="D307" s="30" t="s">
        <v>1106</v>
      </c>
      <c r="E307" s="31" t="s">
        <v>41</v>
      </c>
      <c r="F307" s="32" t="s">
        <v>532</v>
      </c>
      <c r="G307" s="32" t="s">
        <v>34</v>
      </c>
      <c r="H307" s="33" t="s">
        <v>590</v>
      </c>
      <c r="I307" s="32" t="s">
        <v>1107</v>
      </c>
      <c r="J307" s="32" t="s">
        <v>923</v>
      </c>
      <c r="K307" s="28" t="s">
        <v>918</v>
      </c>
      <c r="L307" s="28" t="s">
        <v>1108</v>
      </c>
      <c r="M307" s="32" t="s">
        <v>723</v>
      </c>
    </row>
    <row r="308" spans="1:13" ht="102" x14ac:dyDescent="0.25">
      <c r="A308" s="13">
        <v>303</v>
      </c>
      <c r="B308" s="40" t="s">
        <v>39</v>
      </c>
      <c r="C308" s="36" t="s">
        <v>179</v>
      </c>
      <c r="D308" s="94" t="s">
        <v>1109</v>
      </c>
      <c r="E308" s="95" t="s">
        <v>41</v>
      </c>
      <c r="F308" s="40" t="s">
        <v>532</v>
      </c>
      <c r="G308" s="40" t="s">
        <v>34</v>
      </c>
      <c r="H308" s="40" t="s">
        <v>211</v>
      </c>
      <c r="I308" s="40" t="s">
        <v>1110</v>
      </c>
      <c r="J308" s="40" t="s">
        <v>344</v>
      </c>
      <c r="K308" s="40" t="s">
        <v>918</v>
      </c>
      <c r="L308" s="40" t="s">
        <v>1111</v>
      </c>
      <c r="M308" s="32" t="s">
        <v>723</v>
      </c>
    </row>
    <row r="309" spans="1:13" ht="38.25" x14ac:dyDescent="0.25">
      <c r="A309" s="13">
        <v>304</v>
      </c>
      <c r="B309" s="40" t="s">
        <v>433</v>
      </c>
      <c r="C309" s="36" t="s">
        <v>1112</v>
      </c>
      <c r="D309" s="94" t="s">
        <v>1113</v>
      </c>
      <c r="E309" s="95" t="s">
        <v>853</v>
      </c>
      <c r="F309" s="40" t="s">
        <v>146</v>
      </c>
      <c r="G309" s="40" t="s">
        <v>92</v>
      </c>
      <c r="H309" s="40" t="s">
        <v>269</v>
      </c>
      <c r="I309" s="40" t="s">
        <v>1114</v>
      </c>
      <c r="J309" s="40" t="s">
        <v>923</v>
      </c>
      <c r="K309" s="40" t="s">
        <v>908</v>
      </c>
      <c r="L309" s="40" t="s">
        <v>934</v>
      </c>
      <c r="M309" s="32" t="s">
        <v>723</v>
      </c>
    </row>
    <row r="310" spans="1:13" ht="63.75" x14ac:dyDescent="0.25">
      <c r="A310" s="13">
        <v>305</v>
      </c>
      <c r="B310" s="104" t="s">
        <v>195</v>
      </c>
      <c r="C310" s="107" t="s">
        <v>196</v>
      </c>
      <c r="D310" s="108" t="s">
        <v>920</v>
      </c>
      <c r="E310" s="109" t="s">
        <v>41</v>
      </c>
      <c r="F310" s="104" t="s">
        <v>532</v>
      </c>
      <c r="G310" s="104" t="s">
        <v>191</v>
      </c>
      <c r="H310" s="104" t="s">
        <v>199</v>
      </c>
      <c r="I310" s="110" t="s">
        <v>1115</v>
      </c>
      <c r="J310" s="104" t="s">
        <v>344</v>
      </c>
      <c r="K310" s="104" t="s">
        <v>908</v>
      </c>
      <c r="L310" s="104" t="s">
        <v>968</v>
      </c>
      <c r="M310" s="104" t="s">
        <v>123</v>
      </c>
    </row>
    <row r="311" spans="1:13" ht="51" x14ac:dyDescent="0.25">
      <c r="A311" s="13">
        <v>306</v>
      </c>
      <c r="B311" s="104" t="s">
        <v>588</v>
      </c>
      <c r="C311" s="107" t="s">
        <v>588</v>
      </c>
      <c r="D311" s="108" t="s">
        <v>1116</v>
      </c>
      <c r="E311" s="109" t="s">
        <v>41</v>
      </c>
      <c r="F311" s="104" t="s">
        <v>532</v>
      </c>
      <c r="G311" s="104" t="s">
        <v>34</v>
      </c>
      <c r="H311" s="104" t="s">
        <v>590</v>
      </c>
      <c r="I311" s="111" t="s">
        <v>1117</v>
      </c>
      <c r="J311" s="104" t="s">
        <v>344</v>
      </c>
      <c r="K311" s="104" t="s">
        <v>908</v>
      </c>
      <c r="L311" s="104" t="s">
        <v>1118</v>
      </c>
      <c r="M311" s="104" t="s">
        <v>123</v>
      </c>
    </row>
    <row r="312" spans="1:13" ht="63.75" x14ac:dyDescent="0.25">
      <c r="A312" s="13">
        <v>307</v>
      </c>
      <c r="B312" s="104" t="s">
        <v>819</v>
      </c>
      <c r="C312" s="107" t="s">
        <v>819</v>
      </c>
      <c r="D312" s="108" t="s">
        <v>1119</v>
      </c>
      <c r="E312" s="109" t="s">
        <v>821</v>
      </c>
      <c r="F312" s="104" t="s">
        <v>822</v>
      </c>
      <c r="G312" s="104" t="s">
        <v>168</v>
      </c>
      <c r="H312" s="104" t="s">
        <v>168</v>
      </c>
      <c r="I312" s="110" t="s">
        <v>1120</v>
      </c>
      <c r="J312" s="104" t="s">
        <v>823</v>
      </c>
      <c r="K312" s="104" t="s">
        <v>908</v>
      </c>
      <c r="L312" s="104" t="s">
        <v>824</v>
      </c>
      <c r="M312" s="32" t="s">
        <v>123</v>
      </c>
    </row>
    <row r="313" spans="1:13" ht="331.5" x14ac:dyDescent="0.25">
      <c r="A313" s="13">
        <f t="shared" ref="A313" si="5">A312+1</f>
        <v>308</v>
      </c>
      <c r="B313" s="28" t="s">
        <v>588</v>
      </c>
      <c r="C313" s="29" t="s">
        <v>588</v>
      </c>
      <c r="D313" s="30" t="s">
        <v>1121</v>
      </c>
      <c r="E313" s="31" t="s">
        <v>41</v>
      </c>
      <c r="F313" s="32" t="s">
        <v>532</v>
      </c>
      <c r="G313" s="32" t="s">
        <v>34</v>
      </c>
      <c r="H313" s="33">
        <v>5</v>
      </c>
      <c r="I313" s="34">
        <v>2381.88564</v>
      </c>
      <c r="J313" s="104" t="s">
        <v>923</v>
      </c>
      <c r="K313" s="28" t="s">
        <v>934</v>
      </c>
      <c r="L313" s="28" t="s">
        <v>1005</v>
      </c>
      <c r="M313" s="32" t="s">
        <v>723</v>
      </c>
    </row>
    <row r="314" spans="1:13" ht="165.75" x14ac:dyDescent="0.25">
      <c r="A314" s="16">
        <v>309</v>
      </c>
      <c r="B314" s="104" t="s">
        <v>39</v>
      </c>
      <c r="C314" s="107" t="s">
        <v>179</v>
      </c>
      <c r="D314" s="108" t="s">
        <v>1122</v>
      </c>
      <c r="E314" s="109" t="s">
        <v>41</v>
      </c>
      <c r="F314" s="104" t="s">
        <v>532</v>
      </c>
      <c r="G314" s="104" t="s">
        <v>34</v>
      </c>
      <c r="H314" s="104" t="s">
        <v>211</v>
      </c>
      <c r="I314" s="112" t="s">
        <v>1123</v>
      </c>
      <c r="J314" s="104" t="s">
        <v>923</v>
      </c>
      <c r="K314" s="104" t="s">
        <v>908</v>
      </c>
      <c r="L314" s="104" t="s">
        <v>968</v>
      </c>
      <c r="M314" s="32" t="s">
        <v>723</v>
      </c>
    </row>
    <row r="315" spans="1:13" ht="216.75" x14ac:dyDescent="0.25">
      <c r="A315" s="13">
        <f t="shared" ref="A315:A360" si="6">A314+1</f>
        <v>310</v>
      </c>
      <c r="B315" s="28" t="s">
        <v>974</v>
      </c>
      <c r="C315" s="29" t="s">
        <v>975</v>
      </c>
      <c r="D315" s="30" t="s">
        <v>1124</v>
      </c>
      <c r="E315" s="31" t="s">
        <v>41</v>
      </c>
      <c r="F315" s="32" t="s">
        <v>532</v>
      </c>
      <c r="G315" s="32" t="s">
        <v>191</v>
      </c>
      <c r="H315" s="33" t="s">
        <v>192</v>
      </c>
      <c r="I315" s="79">
        <v>1396.7014099999999</v>
      </c>
      <c r="J315" s="32" t="s">
        <v>344</v>
      </c>
      <c r="K315" s="28" t="s">
        <v>908</v>
      </c>
      <c r="L315" s="28" t="s">
        <v>1125</v>
      </c>
      <c r="M315" s="32" t="s">
        <v>723</v>
      </c>
    </row>
    <row r="316" spans="1:13" ht="409.5" x14ac:dyDescent="0.25">
      <c r="A316" s="13">
        <f t="shared" si="6"/>
        <v>311</v>
      </c>
      <c r="B316" s="28" t="s">
        <v>974</v>
      </c>
      <c r="C316" s="29" t="s">
        <v>975</v>
      </c>
      <c r="D316" s="30" t="s">
        <v>1126</v>
      </c>
      <c r="E316" s="31" t="s">
        <v>41</v>
      </c>
      <c r="F316" s="32" t="s">
        <v>532</v>
      </c>
      <c r="G316" s="32" t="s">
        <v>191</v>
      </c>
      <c r="H316" s="33" t="s">
        <v>1127</v>
      </c>
      <c r="I316" s="79">
        <v>8271.71126</v>
      </c>
      <c r="J316" s="32" t="s">
        <v>923</v>
      </c>
      <c r="K316" s="28" t="s">
        <v>908</v>
      </c>
      <c r="L316" s="28" t="s">
        <v>1128</v>
      </c>
      <c r="M316" s="32" t="s">
        <v>723</v>
      </c>
    </row>
    <row r="317" spans="1:13" ht="25.5" x14ac:dyDescent="0.25">
      <c r="A317" s="13">
        <f t="shared" si="6"/>
        <v>312</v>
      </c>
      <c r="B317" s="28" t="s">
        <v>1129</v>
      </c>
      <c r="C317" s="29" t="s">
        <v>1129</v>
      </c>
      <c r="D317" s="30" t="s">
        <v>1130</v>
      </c>
      <c r="E317" s="31" t="s">
        <v>853</v>
      </c>
      <c r="F317" s="32" t="s">
        <v>146</v>
      </c>
      <c r="G317" s="32" t="s">
        <v>92</v>
      </c>
      <c r="H317" s="33">
        <v>2</v>
      </c>
      <c r="I317" s="32">
        <v>498.8048</v>
      </c>
      <c r="J317" s="32" t="s">
        <v>699</v>
      </c>
      <c r="K317" s="28" t="s">
        <v>908</v>
      </c>
      <c r="L317" s="28" t="s">
        <v>1118</v>
      </c>
      <c r="M317" s="32" t="s">
        <v>123</v>
      </c>
    </row>
    <row r="318" spans="1:13" ht="25.5" x14ac:dyDescent="0.25">
      <c r="A318" s="13">
        <f t="shared" si="6"/>
        <v>313</v>
      </c>
      <c r="B318" s="28" t="s">
        <v>447</v>
      </c>
      <c r="C318" s="29" t="s">
        <v>447</v>
      </c>
      <c r="D318" s="30" t="s">
        <v>1131</v>
      </c>
      <c r="E318" s="31" t="s">
        <v>853</v>
      </c>
      <c r="F318" s="32" t="s">
        <v>146</v>
      </c>
      <c r="G318" s="32" t="s">
        <v>92</v>
      </c>
      <c r="H318" s="33">
        <v>23</v>
      </c>
      <c r="I318" s="32">
        <v>307.99740000000003</v>
      </c>
      <c r="J318" s="32" t="s">
        <v>832</v>
      </c>
      <c r="K318" s="28" t="s">
        <v>908</v>
      </c>
      <c r="L318" s="28" t="s">
        <v>1118</v>
      </c>
      <c r="M318" s="32" t="s">
        <v>123</v>
      </c>
    </row>
    <row r="319" spans="1:13" ht="25.5" x14ac:dyDescent="0.25">
      <c r="A319" s="13">
        <f t="shared" si="6"/>
        <v>314</v>
      </c>
      <c r="B319" s="28" t="s">
        <v>290</v>
      </c>
      <c r="C319" s="29" t="s">
        <v>291</v>
      </c>
      <c r="D319" s="30" t="s">
        <v>1132</v>
      </c>
      <c r="E319" s="31" t="s">
        <v>293</v>
      </c>
      <c r="F319" s="32" t="s">
        <v>294</v>
      </c>
      <c r="G319" s="32" t="s">
        <v>92</v>
      </c>
      <c r="H319" s="33" t="s">
        <v>590</v>
      </c>
      <c r="I319" s="50">
        <v>134.69999999999999</v>
      </c>
      <c r="J319" s="32" t="s">
        <v>699</v>
      </c>
      <c r="K319" s="28" t="s">
        <v>934</v>
      </c>
      <c r="L319" s="28" t="s">
        <v>1005</v>
      </c>
      <c r="M319" s="32" t="s">
        <v>123</v>
      </c>
    </row>
    <row r="320" spans="1:13" ht="38.25" x14ac:dyDescent="0.25">
      <c r="A320" s="13">
        <f t="shared" si="6"/>
        <v>315</v>
      </c>
      <c r="B320" s="28" t="s">
        <v>943</v>
      </c>
      <c r="C320" s="29" t="s">
        <v>944</v>
      </c>
      <c r="D320" s="30" t="s">
        <v>1133</v>
      </c>
      <c r="E320" s="31" t="s">
        <v>487</v>
      </c>
      <c r="F320" s="32" t="s">
        <v>946</v>
      </c>
      <c r="G320" s="32" t="s">
        <v>92</v>
      </c>
      <c r="H320" s="33">
        <v>5000</v>
      </c>
      <c r="I320" s="50">
        <v>175</v>
      </c>
      <c r="J320" s="32" t="s">
        <v>880</v>
      </c>
      <c r="K320" s="28" t="s">
        <v>184</v>
      </c>
      <c r="L320" s="28" t="s">
        <v>918</v>
      </c>
      <c r="M320" s="32" t="s">
        <v>96</v>
      </c>
    </row>
    <row r="321" spans="1:13" ht="38.25" x14ac:dyDescent="0.25">
      <c r="A321" s="13">
        <f t="shared" si="6"/>
        <v>316</v>
      </c>
      <c r="B321" s="28" t="s">
        <v>478</v>
      </c>
      <c r="C321" s="29" t="s">
        <v>1134</v>
      </c>
      <c r="D321" s="30" t="s">
        <v>1135</v>
      </c>
      <c r="E321" s="31" t="s">
        <v>1070</v>
      </c>
      <c r="F321" s="32" t="s">
        <v>481</v>
      </c>
      <c r="G321" s="32" t="s">
        <v>34</v>
      </c>
      <c r="H321" s="33">
        <v>187</v>
      </c>
      <c r="I321" s="50">
        <v>300</v>
      </c>
      <c r="J321" s="32" t="s">
        <v>699</v>
      </c>
      <c r="K321" s="28" t="s">
        <v>184</v>
      </c>
      <c r="L321" s="28" t="s">
        <v>918</v>
      </c>
      <c r="M321" s="32" t="s">
        <v>96</v>
      </c>
    </row>
    <row r="322" spans="1:13" ht="38.25" x14ac:dyDescent="0.25">
      <c r="A322" s="13">
        <f t="shared" si="6"/>
        <v>317</v>
      </c>
      <c r="B322" s="28" t="s">
        <v>1136</v>
      </c>
      <c r="C322" s="29" t="s">
        <v>849</v>
      </c>
      <c r="D322" s="30" t="s">
        <v>1137</v>
      </c>
      <c r="E322" s="31" t="s">
        <v>205</v>
      </c>
      <c r="F322" s="32" t="s">
        <v>73</v>
      </c>
      <c r="G322" s="32" t="s">
        <v>34</v>
      </c>
      <c r="H322" s="33">
        <v>1</v>
      </c>
      <c r="I322" s="50">
        <v>210</v>
      </c>
      <c r="J322" s="32" t="s">
        <v>699</v>
      </c>
      <c r="K322" s="28" t="s">
        <v>184</v>
      </c>
      <c r="L322" s="28" t="s">
        <v>894</v>
      </c>
      <c r="M322" s="32" t="s">
        <v>96</v>
      </c>
    </row>
    <row r="323" spans="1:13" ht="38.25" x14ac:dyDescent="0.25">
      <c r="A323" s="13">
        <f t="shared" si="6"/>
        <v>318</v>
      </c>
      <c r="B323" s="28" t="s">
        <v>39</v>
      </c>
      <c r="C323" s="29" t="s">
        <v>179</v>
      </c>
      <c r="D323" s="30" t="s">
        <v>1138</v>
      </c>
      <c r="E323" s="31" t="s">
        <v>41</v>
      </c>
      <c r="F323" s="32" t="s">
        <v>532</v>
      </c>
      <c r="G323" s="32" t="s">
        <v>34</v>
      </c>
      <c r="H323" s="33" t="s">
        <v>590</v>
      </c>
      <c r="I323" s="50">
        <v>1452</v>
      </c>
      <c r="J323" s="32" t="s">
        <v>923</v>
      </c>
      <c r="K323" s="28" t="s">
        <v>908</v>
      </c>
      <c r="L323" s="28" t="s">
        <v>1139</v>
      </c>
      <c r="M323" s="32" t="s">
        <v>723</v>
      </c>
    </row>
    <row r="324" spans="1:13" ht="25.5" x14ac:dyDescent="0.25">
      <c r="A324" s="13">
        <f t="shared" si="6"/>
        <v>319</v>
      </c>
      <c r="B324" s="28" t="s">
        <v>447</v>
      </c>
      <c r="C324" s="29" t="s">
        <v>447</v>
      </c>
      <c r="D324" s="30" t="s">
        <v>1101</v>
      </c>
      <c r="E324" s="31" t="s">
        <v>853</v>
      </c>
      <c r="F324" s="32" t="s">
        <v>146</v>
      </c>
      <c r="G324" s="32" t="s">
        <v>92</v>
      </c>
      <c r="H324" s="33" t="s">
        <v>994</v>
      </c>
      <c r="I324" s="32" t="s">
        <v>1102</v>
      </c>
      <c r="J324" s="32" t="s">
        <v>699</v>
      </c>
      <c r="K324" s="28" t="s">
        <v>934</v>
      </c>
      <c r="L324" s="28" t="s">
        <v>1118</v>
      </c>
      <c r="M324" s="32" t="s">
        <v>123</v>
      </c>
    </row>
    <row r="325" spans="1:13" ht="38.25" x14ac:dyDescent="0.25">
      <c r="A325" s="13">
        <f t="shared" si="6"/>
        <v>320</v>
      </c>
      <c r="B325" s="28" t="s">
        <v>1078</v>
      </c>
      <c r="C325" s="29" t="s">
        <v>1079</v>
      </c>
      <c r="D325" s="30" t="s">
        <v>1140</v>
      </c>
      <c r="E325" s="31" t="s">
        <v>299</v>
      </c>
      <c r="F325" s="32" t="s">
        <v>946</v>
      </c>
      <c r="G325" s="32" t="s">
        <v>1081</v>
      </c>
      <c r="H325" s="106">
        <v>14670.2</v>
      </c>
      <c r="I325" s="32">
        <v>146.702</v>
      </c>
      <c r="J325" s="32" t="s">
        <v>699</v>
      </c>
      <c r="K325" s="28" t="s">
        <v>908</v>
      </c>
      <c r="L325" s="28" t="s">
        <v>908</v>
      </c>
      <c r="M325" s="32" t="s">
        <v>96</v>
      </c>
    </row>
    <row r="326" spans="1:13" ht="51" x14ac:dyDescent="0.25">
      <c r="A326" s="13">
        <f t="shared" si="6"/>
        <v>321</v>
      </c>
      <c r="B326" s="28" t="s">
        <v>1141</v>
      </c>
      <c r="C326" s="29" t="s">
        <v>1142</v>
      </c>
      <c r="D326" s="30" t="s">
        <v>1143</v>
      </c>
      <c r="E326" s="31" t="s">
        <v>853</v>
      </c>
      <c r="F326" s="32" t="s">
        <v>351</v>
      </c>
      <c r="G326" s="32" t="s">
        <v>1144</v>
      </c>
      <c r="H326" s="32" t="s">
        <v>1144</v>
      </c>
      <c r="I326" s="32">
        <v>275.02999999999997</v>
      </c>
      <c r="J326" s="32" t="s">
        <v>699</v>
      </c>
      <c r="K326" s="28" t="s">
        <v>908</v>
      </c>
      <c r="L326" s="28" t="s">
        <v>908</v>
      </c>
      <c r="M326" s="32" t="s">
        <v>96</v>
      </c>
    </row>
    <row r="327" spans="1:13" ht="38.25" x14ac:dyDescent="0.25">
      <c r="A327" s="13">
        <f t="shared" si="6"/>
        <v>322</v>
      </c>
      <c r="B327" s="28" t="s">
        <v>1145</v>
      </c>
      <c r="C327" s="29" t="s">
        <v>1146</v>
      </c>
      <c r="D327" s="30" t="s">
        <v>1147</v>
      </c>
      <c r="E327" s="31" t="s">
        <v>1148</v>
      </c>
      <c r="F327" s="32" t="s">
        <v>1149</v>
      </c>
      <c r="G327" s="32" t="s">
        <v>92</v>
      </c>
      <c r="H327" s="33">
        <v>500</v>
      </c>
      <c r="I327" s="50">
        <v>125</v>
      </c>
      <c r="J327" s="32" t="s">
        <v>1150</v>
      </c>
      <c r="K327" s="28" t="s">
        <v>908</v>
      </c>
      <c r="L327" s="28" t="s">
        <v>908</v>
      </c>
      <c r="M327" s="32" t="s">
        <v>96</v>
      </c>
    </row>
    <row r="328" spans="1:13" ht="38.25" x14ac:dyDescent="0.25">
      <c r="A328" s="13">
        <f t="shared" si="6"/>
        <v>323</v>
      </c>
      <c r="B328" s="28" t="s">
        <v>478</v>
      </c>
      <c r="C328" s="29" t="s">
        <v>1134</v>
      </c>
      <c r="D328" s="30" t="s">
        <v>1135</v>
      </c>
      <c r="E328" s="31" t="s">
        <v>1070</v>
      </c>
      <c r="F328" s="32" t="s">
        <v>481</v>
      </c>
      <c r="G328" s="32" t="s">
        <v>34</v>
      </c>
      <c r="H328" s="33">
        <v>187</v>
      </c>
      <c r="I328" s="50">
        <v>300</v>
      </c>
      <c r="J328" s="32" t="s">
        <v>699</v>
      </c>
      <c r="K328" s="28" t="s">
        <v>908</v>
      </c>
      <c r="L328" s="28" t="s">
        <v>997</v>
      </c>
      <c r="M328" s="32" t="s">
        <v>96</v>
      </c>
    </row>
    <row r="329" spans="1:13" ht="25.5" x14ac:dyDescent="0.25">
      <c r="A329" s="13">
        <f t="shared" si="6"/>
        <v>324</v>
      </c>
      <c r="B329" s="28" t="s">
        <v>202</v>
      </c>
      <c r="C329" s="29" t="s">
        <v>202</v>
      </c>
      <c r="D329" s="30" t="s">
        <v>1151</v>
      </c>
      <c r="E329" s="31" t="s">
        <v>961</v>
      </c>
      <c r="F329" s="32" t="s">
        <v>73</v>
      </c>
      <c r="G329" s="32" t="s">
        <v>168</v>
      </c>
      <c r="H329" s="33" t="s">
        <v>168</v>
      </c>
      <c r="I329" s="50">
        <v>2173.5</v>
      </c>
      <c r="J329" s="32" t="s">
        <v>823</v>
      </c>
      <c r="K329" s="28" t="s">
        <v>908</v>
      </c>
      <c r="L329" s="28" t="s">
        <v>934</v>
      </c>
      <c r="M329" s="32" t="s">
        <v>123</v>
      </c>
    </row>
    <row r="330" spans="1:13" ht="25.5" x14ac:dyDescent="0.25">
      <c r="A330" s="13">
        <f t="shared" si="6"/>
        <v>325</v>
      </c>
      <c r="B330" s="28" t="s">
        <v>447</v>
      </c>
      <c r="C330" s="29" t="s">
        <v>1152</v>
      </c>
      <c r="D330" s="30" t="s">
        <v>1153</v>
      </c>
      <c r="E330" s="31" t="s">
        <v>853</v>
      </c>
      <c r="F330" s="32" t="s">
        <v>146</v>
      </c>
      <c r="G330" s="32" t="s">
        <v>92</v>
      </c>
      <c r="H330" s="33" t="s">
        <v>994</v>
      </c>
      <c r="I330" s="50">
        <v>5246.25</v>
      </c>
      <c r="J330" s="32" t="s">
        <v>699</v>
      </c>
      <c r="K330" s="28" t="s">
        <v>934</v>
      </c>
      <c r="L330" s="28" t="s">
        <v>968</v>
      </c>
      <c r="M330" s="32" t="s">
        <v>123</v>
      </c>
    </row>
    <row r="331" spans="1:13" ht="25.5" x14ac:dyDescent="0.25">
      <c r="A331" s="13">
        <f t="shared" si="6"/>
        <v>326</v>
      </c>
      <c r="B331" s="28" t="s">
        <v>447</v>
      </c>
      <c r="C331" s="29" t="s">
        <v>1154</v>
      </c>
      <c r="D331" s="30" t="s">
        <v>1155</v>
      </c>
      <c r="E331" s="31" t="s">
        <v>853</v>
      </c>
      <c r="F331" s="32" t="s">
        <v>146</v>
      </c>
      <c r="G331" s="32" t="s">
        <v>92</v>
      </c>
      <c r="H331" s="33" t="s">
        <v>590</v>
      </c>
      <c r="I331" s="32">
        <v>212.5</v>
      </c>
      <c r="J331" s="32" t="s">
        <v>699</v>
      </c>
      <c r="K331" s="28" t="s">
        <v>934</v>
      </c>
      <c r="L331" s="28" t="s">
        <v>934</v>
      </c>
      <c r="M331" s="32" t="s">
        <v>123</v>
      </c>
    </row>
    <row r="332" spans="1:13" ht="89.25" x14ac:dyDescent="0.25">
      <c r="A332" s="13">
        <f t="shared" si="6"/>
        <v>327</v>
      </c>
      <c r="B332" s="28" t="s">
        <v>314</v>
      </c>
      <c r="C332" s="29" t="s">
        <v>315</v>
      </c>
      <c r="D332" s="30" t="s">
        <v>316</v>
      </c>
      <c r="E332" s="31" t="s">
        <v>145</v>
      </c>
      <c r="F332" s="32" t="s">
        <v>60</v>
      </c>
      <c r="G332" s="32" t="s">
        <v>34</v>
      </c>
      <c r="H332" s="33">
        <v>3</v>
      </c>
      <c r="I332" s="81">
        <f>1200*1.2</f>
        <v>1440</v>
      </c>
      <c r="J332" s="32" t="s">
        <v>1156</v>
      </c>
      <c r="K332" s="28" t="s">
        <v>1157</v>
      </c>
      <c r="L332" s="28" t="s">
        <v>1158</v>
      </c>
      <c r="M332" s="32" t="s">
        <v>123</v>
      </c>
    </row>
    <row r="333" spans="1:13" ht="51" x14ac:dyDescent="0.25">
      <c r="A333" s="13">
        <f t="shared" si="6"/>
        <v>328</v>
      </c>
      <c r="B333" s="28" t="s">
        <v>14</v>
      </c>
      <c r="C333" s="29" t="s">
        <v>15</v>
      </c>
      <c r="D333" s="37" t="s">
        <v>1159</v>
      </c>
      <c r="E333" s="31" t="s">
        <v>1160</v>
      </c>
      <c r="F333" s="32" t="s">
        <v>18</v>
      </c>
      <c r="G333" s="32" t="s">
        <v>19</v>
      </c>
      <c r="H333" s="33">
        <v>150</v>
      </c>
      <c r="I333" s="50">
        <v>10587.5</v>
      </c>
      <c r="J333" s="32" t="s">
        <v>1161</v>
      </c>
      <c r="K333" s="28" t="s">
        <v>1162</v>
      </c>
      <c r="L333" s="28" t="s">
        <v>1163</v>
      </c>
      <c r="M333" s="32" t="s">
        <v>123</v>
      </c>
    </row>
    <row r="334" spans="1:13" ht="38.25" x14ac:dyDescent="0.25">
      <c r="A334" s="13">
        <f t="shared" si="6"/>
        <v>329</v>
      </c>
      <c r="B334" s="28" t="s">
        <v>454</v>
      </c>
      <c r="C334" s="29" t="s">
        <v>1164</v>
      </c>
      <c r="D334" s="30" t="s">
        <v>1165</v>
      </c>
      <c r="E334" s="31" t="s">
        <v>689</v>
      </c>
      <c r="F334" s="32" t="s">
        <v>146</v>
      </c>
      <c r="G334" s="32" t="s">
        <v>92</v>
      </c>
      <c r="H334" s="33" t="s">
        <v>590</v>
      </c>
      <c r="I334" s="32">
        <v>401.8</v>
      </c>
      <c r="J334" s="32" t="s">
        <v>1166</v>
      </c>
      <c r="K334" s="28" t="s">
        <v>934</v>
      </c>
      <c r="L334" s="28" t="s">
        <v>1005</v>
      </c>
      <c r="M334" s="32" t="s">
        <v>123</v>
      </c>
    </row>
    <row r="335" spans="1:13" ht="63.75" x14ac:dyDescent="0.25">
      <c r="A335" s="13">
        <f t="shared" si="6"/>
        <v>330</v>
      </c>
      <c r="B335" s="40" t="s">
        <v>588</v>
      </c>
      <c r="C335" s="36" t="s">
        <v>588</v>
      </c>
      <c r="D335" s="94" t="s">
        <v>1167</v>
      </c>
      <c r="E335" s="95" t="s">
        <v>41</v>
      </c>
      <c r="F335" s="40" t="s">
        <v>532</v>
      </c>
      <c r="G335" s="40" t="s">
        <v>34</v>
      </c>
      <c r="H335" s="40" t="s">
        <v>590</v>
      </c>
      <c r="I335" s="113">
        <v>15531.2916</v>
      </c>
      <c r="J335" s="35" t="s">
        <v>1168</v>
      </c>
      <c r="K335" s="40" t="s">
        <v>1157</v>
      </c>
      <c r="L335" s="40" t="s">
        <v>1169</v>
      </c>
      <c r="M335" s="32" t="s">
        <v>723</v>
      </c>
    </row>
    <row r="336" spans="1:13" ht="51" x14ac:dyDescent="0.25">
      <c r="A336" s="13">
        <f t="shared" si="6"/>
        <v>331</v>
      </c>
      <c r="B336" s="28" t="s">
        <v>84</v>
      </c>
      <c r="C336" s="29" t="s">
        <v>1038</v>
      </c>
      <c r="D336" s="30" t="s">
        <v>1170</v>
      </c>
      <c r="E336" s="31" t="s">
        <v>239</v>
      </c>
      <c r="F336" s="32" t="s">
        <v>876</v>
      </c>
      <c r="G336" s="32" t="s">
        <v>34</v>
      </c>
      <c r="H336" s="33" t="s">
        <v>590</v>
      </c>
      <c r="I336" s="32" t="s">
        <v>1171</v>
      </c>
      <c r="J336" s="32" t="s">
        <v>344</v>
      </c>
      <c r="K336" s="28" t="s">
        <v>934</v>
      </c>
      <c r="L336" s="28" t="s">
        <v>1172</v>
      </c>
      <c r="M336" s="32" t="s">
        <v>123</v>
      </c>
    </row>
    <row r="337" spans="1:13" ht="63.75" x14ac:dyDescent="0.25">
      <c r="A337" s="13">
        <f t="shared" si="6"/>
        <v>332</v>
      </c>
      <c r="B337" s="28" t="s">
        <v>1173</v>
      </c>
      <c r="C337" s="29" t="s">
        <v>401</v>
      </c>
      <c r="D337" s="30" t="s">
        <v>1174</v>
      </c>
      <c r="E337" s="31" t="s">
        <v>1175</v>
      </c>
      <c r="F337" s="32" t="s">
        <v>822</v>
      </c>
      <c r="G337" s="32" t="s">
        <v>168</v>
      </c>
      <c r="H337" s="33" t="s">
        <v>168</v>
      </c>
      <c r="I337" s="32" t="s">
        <v>1176</v>
      </c>
      <c r="J337" s="32" t="s">
        <v>923</v>
      </c>
      <c r="K337" s="28" t="s">
        <v>934</v>
      </c>
      <c r="L337" s="28" t="s">
        <v>824</v>
      </c>
      <c r="M337" s="32" t="s">
        <v>723</v>
      </c>
    </row>
    <row r="338" spans="1:13" ht="25.5" x14ac:dyDescent="0.25">
      <c r="A338" s="13">
        <f t="shared" si="6"/>
        <v>333</v>
      </c>
      <c r="B338" s="28" t="s">
        <v>454</v>
      </c>
      <c r="C338" s="29" t="s">
        <v>1177</v>
      </c>
      <c r="D338" s="30" t="s">
        <v>1178</v>
      </c>
      <c r="E338" s="31" t="s">
        <v>853</v>
      </c>
      <c r="F338" s="32" t="s">
        <v>146</v>
      </c>
      <c r="G338" s="32" t="s">
        <v>92</v>
      </c>
      <c r="H338" s="33" t="s">
        <v>817</v>
      </c>
      <c r="I338" s="32" t="s">
        <v>1179</v>
      </c>
      <c r="J338" s="32" t="s">
        <v>699</v>
      </c>
      <c r="K338" s="28" t="s">
        <v>934</v>
      </c>
      <c r="L338" s="28" t="s">
        <v>1005</v>
      </c>
      <c r="M338" s="32" t="s">
        <v>123</v>
      </c>
    </row>
    <row r="339" spans="1:13" ht="63.75" x14ac:dyDescent="0.25">
      <c r="A339" s="13">
        <f t="shared" si="6"/>
        <v>334</v>
      </c>
      <c r="B339" s="28" t="s">
        <v>195</v>
      </c>
      <c r="C339" s="29" t="s">
        <v>196</v>
      </c>
      <c r="D339" s="30" t="s">
        <v>1180</v>
      </c>
      <c r="E339" s="31" t="s">
        <v>41</v>
      </c>
      <c r="F339" s="32" t="s">
        <v>532</v>
      </c>
      <c r="G339" s="32" t="s">
        <v>191</v>
      </c>
      <c r="H339" s="33" t="s">
        <v>199</v>
      </c>
      <c r="I339" s="50">
        <v>5760</v>
      </c>
      <c r="J339" s="32" t="s">
        <v>923</v>
      </c>
      <c r="K339" s="28" t="s">
        <v>934</v>
      </c>
      <c r="L339" s="28" t="s">
        <v>968</v>
      </c>
      <c r="M339" s="32" t="s">
        <v>723</v>
      </c>
    </row>
    <row r="340" spans="1:13" ht="38.25" x14ac:dyDescent="0.25">
      <c r="A340" s="13">
        <f t="shared" si="6"/>
        <v>335</v>
      </c>
      <c r="B340" s="28" t="s">
        <v>754</v>
      </c>
      <c r="C340" s="29" t="s">
        <v>754</v>
      </c>
      <c r="D340" s="30" t="s">
        <v>1181</v>
      </c>
      <c r="E340" s="31" t="s">
        <v>239</v>
      </c>
      <c r="F340" s="32" t="s">
        <v>1182</v>
      </c>
      <c r="G340" s="32" t="s">
        <v>168</v>
      </c>
      <c r="H340" s="33" t="s">
        <v>168</v>
      </c>
      <c r="I340" s="50">
        <v>330</v>
      </c>
      <c r="J340" s="32" t="s">
        <v>923</v>
      </c>
      <c r="K340" s="28" t="s">
        <v>934</v>
      </c>
      <c r="L340" s="28" t="s">
        <v>1005</v>
      </c>
      <c r="M340" s="32" t="s">
        <v>723</v>
      </c>
    </row>
    <row r="341" spans="1:13" ht="25.5" x14ac:dyDescent="0.25">
      <c r="A341" s="13">
        <f t="shared" si="6"/>
        <v>336</v>
      </c>
      <c r="B341" s="28" t="s">
        <v>447</v>
      </c>
      <c r="C341" s="29" t="s">
        <v>447</v>
      </c>
      <c r="D341" s="30" t="s">
        <v>1183</v>
      </c>
      <c r="E341" s="31" t="s">
        <v>853</v>
      </c>
      <c r="F341" s="32" t="s">
        <v>146</v>
      </c>
      <c r="G341" s="32" t="s">
        <v>92</v>
      </c>
      <c r="H341" s="33" t="s">
        <v>817</v>
      </c>
      <c r="I341" s="32" t="s">
        <v>1184</v>
      </c>
      <c r="J341" s="32" t="s">
        <v>699</v>
      </c>
      <c r="K341" s="28" t="s">
        <v>934</v>
      </c>
      <c r="L341" s="28" t="s">
        <v>1005</v>
      </c>
      <c r="M341" s="32" t="s">
        <v>123</v>
      </c>
    </row>
    <row r="342" spans="1:13" ht="25.5" x14ac:dyDescent="0.25">
      <c r="A342" s="13">
        <f t="shared" si="6"/>
        <v>337</v>
      </c>
      <c r="B342" s="28" t="s">
        <v>447</v>
      </c>
      <c r="C342" s="29" t="s">
        <v>447</v>
      </c>
      <c r="D342" s="30" t="s">
        <v>1185</v>
      </c>
      <c r="E342" s="31" t="s">
        <v>853</v>
      </c>
      <c r="F342" s="32" t="s">
        <v>146</v>
      </c>
      <c r="G342" s="32" t="s">
        <v>92</v>
      </c>
      <c r="H342" s="33" t="s">
        <v>287</v>
      </c>
      <c r="I342" s="34">
        <v>2108.1936000000001</v>
      </c>
      <c r="J342" s="32" t="s">
        <v>699</v>
      </c>
      <c r="K342" s="28" t="s">
        <v>934</v>
      </c>
      <c r="L342" s="28" t="s">
        <v>1186</v>
      </c>
      <c r="M342" s="32" t="s">
        <v>38</v>
      </c>
    </row>
    <row r="343" spans="1:13" ht="63.75" x14ac:dyDescent="0.25">
      <c r="A343" s="13">
        <f t="shared" si="6"/>
        <v>338</v>
      </c>
      <c r="B343" s="28" t="s">
        <v>69</v>
      </c>
      <c r="C343" s="29" t="s">
        <v>1187</v>
      </c>
      <c r="D343" s="30" t="s">
        <v>1188</v>
      </c>
      <c r="E343" s="31" t="s">
        <v>1189</v>
      </c>
      <c r="F343" s="32" t="s">
        <v>822</v>
      </c>
      <c r="G343" s="32" t="s">
        <v>92</v>
      </c>
      <c r="H343" s="33" t="s">
        <v>1190</v>
      </c>
      <c r="I343" s="32">
        <v>641.76</v>
      </c>
      <c r="J343" s="32" t="s">
        <v>823</v>
      </c>
      <c r="K343" s="28" t="s">
        <v>934</v>
      </c>
      <c r="L343" s="28" t="s">
        <v>1118</v>
      </c>
      <c r="M343" s="32" t="s">
        <v>123</v>
      </c>
    </row>
    <row r="344" spans="1:13" ht="51" x14ac:dyDescent="0.25">
      <c r="A344" s="13">
        <f t="shared" si="6"/>
        <v>339</v>
      </c>
      <c r="B344" s="28" t="s">
        <v>143</v>
      </c>
      <c r="C344" s="29" t="s">
        <v>143</v>
      </c>
      <c r="D344" s="30" t="s">
        <v>1191</v>
      </c>
      <c r="E344" s="31" t="s">
        <v>145</v>
      </c>
      <c r="F344" s="32" t="s">
        <v>876</v>
      </c>
      <c r="G344" s="32" t="s">
        <v>34</v>
      </c>
      <c r="H344" s="33" t="s">
        <v>590</v>
      </c>
      <c r="I344" s="32" t="s">
        <v>1192</v>
      </c>
      <c r="J344" s="32" t="s">
        <v>344</v>
      </c>
      <c r="K344" s="28" t="s">
        <v>934</v>
      </c>
      <c r="L344" s="28" t="s">
        <v>934</v>
      </c>
      <c r="M344" s="32" t="s">
        <v>123</v>
      </c>
    </row>
    <row r="345" spans="1:13" ht="63.75" x14ac:dyDescent="0.25">
      <c r="A345" s="13">
        <f t="shared" si="6"/>
        <v>340</v>
      </c>
      <c r="B345" s="28" t="s">
        <v>621</v>
      </c>
      <c r="C345" s="29" t="s">
        <v>621</v>
      </c>
      <c r="D345" s="30" t="s">
        <v>1193</v>
      </c>
      <c r="E345" s="31" t="s">
        <v>623</v>
      </c>
      <c r="F345" s="32" t="s">
        <v>602</v>
      </c>
      <c r="G345" s="32" t="s">
        <v>34</v>
      </c>
      <c r="H345" s="33" t="s">
        <v>93</v>
      </c>
      <c r="I345" s="50">
        <v>1500</v>
      </c>
      <c r="J345" s="32" t="s">
        <v>1194</v>
      </c>
      <c r="K345" s="28" t="s">
        <v>1157</v>
      </c>
      <c r="L345" s="28" t="s">
        <v>1195</v>
      </c>
      <c r="M345" s="32" t="s">
        <v>723</v>
      </c>
    </row>
    <row r="346" spans="1:13" ht="25.5" x14ac:dyDescent="0.25">
      <c r="A346" s="13">
        <f t="shared" si="6"/>
        <v>341</v>
      </c>
      <c r="B346" s="28" t="s">
        <v>1196</v>
      </c>
      <c r="C346" s="29" t="s">
        <v>1197</v>
      </c>
      <c r="D346" s="30" t="s">
        <v>1198</v>
      </c>
      <c r="E346" s="31" t="s">
        <v>1199</v>
      </c>
      <c r="F346" s="32" t="s">
        <v>294</v>
      </c>
      <c r="G346" s="32" t="s">
        <v>92</v>
      </c>
      <c r="H346" s="33" t="s">
        <v>1200</v>
      </c>
      <c r="I346" s="32" t="s">
        <v>1201</v>
      </c>
      <c r="J346" s="32" t="s">
        <v>699</v>
      </c>
      <c r="K346" s="28" t="s">
        <v>934</v>
      </c>
      <c r="L346" s="28" t="s">
        <v>934</v>
      </c>
      <c r="M346" s="32" t="s">
        <v>38</v>
      </c>
    </row>
    <row r="347" spans="1:13" ht="51" x14ac:dyDescent="0.25">
      <c r="A347" s="13">
        <f t="shared" si="6"/>
        <v>342</v>
      </c>
      <c r="B347" s="28" t="s">
        <v>1141</v>
      </c>
      <c r="C347" s="29" t="s">
        <v>1142</v>
      </c>
      <c r="D347" s="30" t="s">
        <v>1202</v>
      </c>
      <c r="E347" s="31" t="s">
        <v>1203</v>
      </c>
      <c r="F347" s="32" t="s">
        <v>351</v>
      </c>
      <c r="G347" s="32" t="s">
        <v>92</v>
      </c>
      <c r="H347" s="33" t="s">
        <v>1144</v>
      </c>
      <c r="I347" s="50">
        <v>2160</v>
      </c>
      <c r="J347" s="32" t="s">
        <v>699</v>
      </c>
      <c r="K347" s="28" t="s">
        <v>934</v>
      </c>
      <c r="L347" s="28" t="s">
        <v>533</v>
      </c>
      <c r="M347" s="32" t="s">
        <v>123</v>
      </c>
    </row>
    <row r="348" spans="1:13" ht="76.5" x14ac:dyDescent="0.25">
      <c r="A348" s="13">
        <f t="shared" si="6"/>
        <v>343</v>
      </c>
      <c r="B348" s="28" t="s">
        <v>1204</v>
      </c>
      <c r="C348" s="29" t="s">
        <v>1205</v>
      </c>
      <c r="D348" s="30" t="s">
        <v>1206</v>
      </c>
      <c r="E348" s="31" t="s">
        <v>253</v>
      </c>
      <c r="F348" s="32" t="s">
        <v>73</v>
      </c>
      <c r="G348" s="32" t="s">
        <v>1207</v>
      </c>
      <c r="H348" s="33" t="s">
        <v>1208</v>
      </c>
      <c r="I348" s="50">
        <v>1350</v>
      </c>
      <c r="J348" s="32" t="s">
        <v>1209</v>
      </c>
      <c r="K348" s="28" t="s">
        <v>1210</v>
      </c>
      <c r="L348" s="28" t="s">
        <v>1211</v>
      </c>
      <c r="M348" s="32" t="s">
        <v>96</v>
      </c>
    </row>
    <row r="349" spans="1:13" ht="38.25" x14ac:dyDescent="0.25">
      <c r="A349" s="13">
        <f t="shared" si="6"/>
        <v>344</v>
      </c>
      <c r="B349" s="28" t="s">
        <v>202</v>
      </c>
      <c r="C349" s="29" t="s">
        <v>1212</v>
      </c>
      <c r="D349" s="30" t="s">
        <v>1213</v>
      </c>
      <c r="E349" s="31" t="s">
        <v>205</v>
      </c>
      <c r="F349" s="32" t="s">
        <v>73</v>
      </c>
      <c r="G349" s="32" t="s">
        <v>879</v>
      </c>
      <c r="H349" s="33">
        <v>103</v>
      </c>
      <c r="I349" s="50">
        <v>144.19999999999999</v>
      </c>
      <c r="J349" s="32" t="s">
        <v>823</v>
      </c>
      <c r="K349" s="28" t="s">
        <v>934</v>
      </c>
      <c r="L349" s="28" t="s">
        <v>934</v>
      </c>
      <c r="M349" s="32" t="s">
        <v>96</v>
      </c>
    </row>
    <row r="350" spans="1:13" ht="38.25" x14ac:dyDescent="0.25">
      <c r="A350" s="13">
        <f t="shared" si="6"/>
        <v>345</v>
      </c>
      <c r="B350" s="28" t="s">
        <v>1141</v>
      </c>
      <c r="C350" s="29" t="s">
        <v>1142</v>
      </c>
      <c r="D350" s="30" t="s">
        <v>1214</v>
      </c>
      <c r="E350" s="31" t="s">
        <v>853</v>
      </c>
      <c r="F350" s="32" t="s">
        <v>146</v>
      </c>
      <c r="G350" s="32" t="s">
        <v>92</v>
      </c>
      <c r="H350" s="33">
        <v>73</v>
      </c>
      <c r="I350" s="81">
        <v>311.87</v>
      </c>
      <c r="J350" s="32" t="s">
        <v>823</v>
      </c>
      <c r="K350" s="28" t="s">
        <v>934</v>
      </c>
      <c r="L350" s="28" t="s">
        <v>934</v>
      </c>
      <c r="M350" s="32" t="s">
        <v>96</v>
      </c>
    </row>
    <row r="351" spans="1:13" ht="127.5" x14ac:dyDescent="0.25">
      <c r="A351" s="13">
        <f t="shared" si="6"/>
        <v>346</v>
      </c>
      <c r="B351" s="28" t="s">
        <v>1215</v>
      </c>
      <c r="C351" s="29" t="s">
        <v>1215</v>
      </c>
      <c r="D351" s="30" t="s">
        <v>1216</v>
      </c>
      <c r="E351" s="31" t="s">
        <v>1217</v>
      </c>
      <c r="F351" s="32" t="s">
        <v>1218</v>
      </c>
      <c r="G351" s="32" t="s">
        <v>374</v>
      </c>
      <c r="H351" s="33" t="s">
        <v>93</v>
      </c>
      <c r="I351" s="50">
        <v>15000</v>
      </c>
      <c r="J351" s="32" t="s">
        <v>1219</v>
      </c>
      <c r="K351" s="28" t="s">
        <v>1157</v>
      </c>
      <c r="L351" s="28" t="s">
        <v>1220</v>
      </c>
      <c r="M351" s="32" t="s">
        <v>575</v>
      </c>
    </row>
    <row r="352" spans="1:13" ht="51" x14ac:dyDescent="0.25">
      <c r="A352" s="13">
        <f t="shared" si="6"/>
        <v>347</v>
      </c>
      <c r="B352" s="40" t="s">
        <v>84</v>
      </c>
      <c r="C352" s="36" t="s">
        <v>1038</v>
      </c>
      <c r="D352" s="94" t="s">
        <v>1221</v>
      </c>
      <c r="E352" s="95" t="s">
        <v>239</v>
      </c>
      <c r="F352" s="40" t="s">
        <v>876</v>
      </c>
      <c r="G352" s="40" t="s">
        <v>34</v>
      </c>
      <c r="H352" s="40" t="s">
        <v>590</v>
      </c>
      <c r="I352" s="40" t="s">
        <v>1222</v>
      </c>
      <c r="J352" s="40" t="s">
        <v>344</v>
      </c>
      <c r="K352" s="40" t="s">
        <v>934</v>
      </c>
      <c r="L352" s="40" t="s">
        <v>1223</v>
      </c>
      <c r="M352" s="40" t="s">
        <v>123</v>
      </c>
    </row>
    <row r="353" spans="1:13" ht="25.5" x14ac:dyDescent="0.25">
      <c r="A353" s="13">
        <f t="shared" si="6"/>
        <v>348</v>
      </c>
      <c r="B353" s="28" t="s">
        <v>454</v>
      </c>
      <c r="C353" s="29" t="s">
        <v>1224</v>
      </c>
      <c r="D353" s="30" t="s">
        <v>1225</v>
      </c>
      <c r="E353" s="31" t="s">
        <v>853</v>
      </c>
      <c r="F353" s="32" t="s">
        <v>146</v>
      </c>
      <c r="G353" s="32" t="s">
        <v>915</v>
      </c>
      <c r="H353" s="33" t="s">
        <v>817</v>
      </c>
      <c r="I353" s="32" t="s">
        <v>1226</v>
      </c>
      <c r="J353" s="32" t="s">
        <v>699</v>
      </c>
      <c r="K353" s="28" t="s">
        <v>934</v>
      </c>
      <c r="L353" s="28" t="s">
        <v>1005</v>
      </c>
      <c r="M353" s="32" t="s">
        <v>123</v>
      </c>
    </row>
    <row r="354" spans="1:13" ht="51" x14ac:dyDescent="0.25">
      <c r="A354" s="13">
        <f t="shared" si="6"/>
        <v>349</v>
      </c>
      <c r="B354" s="28" t="s">
        <v>1227</v>
      </c>
      <c r="C354" s="29" t="s">
        <v>1228</v>
      </c>
      <c r="D354" s="30" t="s">
        <v>98</v>
      </c>
      <c r="E354" s="31" t="s">
        <v>99</v>
      </c>
      <c r="F354" s="32" t="s">
        <v>100</v>
      </c>
      <c r="G354" s="32" t="s">
        <v>34</v>
      </c>
      <c r="H354" s="33">
        <v>230</v>
      </c>
      <c r="I354" s="32">
        <v>1100</v>
      </c>
      <c r="J354" s="32" t="s">
        <v>1229</v>
      </c>
      <c r="K354" s="28" t="s">
        <v>1230</v>
      </c>
      <c r="L354" s="28" t="s">
        <v>1231</v>
      </c>
      <c r="M354" s="32" t="s">
        <v>123</v>
      </c>
    </row>
    <row r="355" spans="1:13" ht="89.25" x14ac:dyDescent="0.25">
      <c r="A355" s="13">
        <f t="shared" si="6"/>
        <v>350</v>
      </c>
      <c r="B355" s="28" t="s">
        <v>1232</v>
      </c>
      <c r="C355" s="29" t="s">
        <v>1233</v>
      </c>
      <c r="D355" s="30" t="s">
        <v>1234</v>
      </c>
      <c r="E355" s="31" t="s">
        <v>145</v>
      </c>
      <c r="F355" s="32" t="s">
        <v>1088</v>
      </c>
      <c r="G355" s="32" t="s">
        <v>34</v>
      </c>
      <c r="H355" s="33">
        <v>3</v>
      </c>
      <c r="I355" s="50">
        <f>(562500*1.2+337500*1.2+337500*1.2)/1000</f>
        <v>1485</v>
      </c>
      <c r="J355" s="32" t="s">
        <v>1235</v>
      </c>
      <c r="K355" s="28" t="s">
        <v>153</v>
      </c>
      <c r="L355" s="28" t="s">
        <v>1236</v>
      </c>
      <c r="M355" s="32" t="s">
        <v>123</v>
      </c>
    </row>
    <row r="356" spans="1:13" ht="38.25" x14ac:dyDescent="0.25">
      <c r="A356" s="13">
        <f t="shared" si="6"/>
        <v>351</v>
      </c>
      <c r="B356" s="28" t="s">
        <v>1237</v>
      </c>
      <c r="C356" s="29" t="s">
        <v>1238</v>
      </c>
      <c r="D356" s="30" t="s">
        <v>1239</v>
      </c>
      <c r="E356" s="31" t="s">
        <v>1240</v>
      </c>
      <c r="F356" s="32" t="s">
        <v>618</v>
      </c>
      <c r="G356" s="32" t="s">
        <v>92</v>
      </c>
      <c r="H356" s="33" t="s">
        <v>590</v>
      </c>
      <c r="I356" s="32" t="s">
        <v>1241</v>
      </c>
      <c r="J356" s="32" t="s">
        <v>699</v>
      </c>
      <c r="K356" s="28" t="s">
        <v>1242</v>
      </c>
      <c r="L356" s="28" t="s">
        <v>1005</v>
      </c>
      <c r="M356" s="32" t="s">
        <v>123</v>
      </c>
    </row>
    <row r="357" spans="1:13" ht="51" x14ac:dyDescent="0.25">
      <c r="A357" s="13">
        <f t="shared" si="6"/>
        <v>352</v>
      </c>
      <c r="B357" s="28" t="s">
        <v>1243</v>
      </c>
      <c r="C357" s="29" t="s">
        <v>1244</v>
      </c>
      <c r="D357" s="30" t="s">
        <v>1245</v>
      </c>
      <c r="E357" s="31" t="s">
        <v>853</v>
      </c>
      <c r="F357" s="32" t="s">
        <v>294</v>
      </c>
      <c r="G357" s="32" t="s">
        <v>240</v>
      </c>
      <c r="H357" s="33" t="s">
        <v>1246</v>
      </c>
      <c r="I357" s="50">
        <v>1102.5</v>
      </c>
      <c r="J357" s="32" t="s">
        <v>1247</v>
      </c>
      <c r="K357" s="28" t="s">
        <v>934</v>
      </c>
      <c r="L357" s="28" t="s">
        <v>1118</v>
      </c>
      <c r="M357" s="32" t="s">
        <v>38</v>
      </c>
    </row>
    <row r="358" spans="1:13" ht="25.5" x14ac:dyDescent="0.25">
      <c r="A358" s="13">
        <f t="shared" si="6"/>
        <v>353</v>
      </c>
      <c r="B358" s="28" t="s">
        <v>1248</v>
      </c>
      <c r="C358" s="29" t="s">
        <v>1249</v>
      </c>
      <c r="D358" s="30" t="s">
        <v>1250</v>
      </c>
      <c r="E358" s="31" t="s">
        <v>926</v>
      </c>
      <c r="F358" s="32" t="s">
        <v>363</v>
      </c>
      <c r="G358" s="32" t="s">
        <v>92</v>
      </c>
      <c r="H358" s="33" t="s">
        <v>211</v>
      </c>
      <c r="I358" s="32">
        <v>299.98</v>
      </c>
      <c r="J358" s="32" t="s">
        <v>832</v>
      </c>
      <c r="K358" s="28" t="s">
        <v>934</v>
      </c>
      <c r="L358" s="28" t="s">
        <v>1118</v>
      </c>
      <c r="M358" s="32" t="s">
        <v>123</v>
      </c>
    </row>
    <row r="359" spans="1:13" ht="38.25" x14ac:dyDescent="0.25">
      <c r="A359" s="13">
        <f t="shared" si="6"/>
        <v>354</v>
      </c>
      <c r="B359" s="28" t="s">
        <v>195</v>
      </c>
      <c r="C359" s="29" t="s">
        <v>196</v>
      </c>
      <c r="D359" s="30" t="s">
        <v>1251</v>
      </c>
      <c r="E359" s="31" t="s">
        <v>41</v>
      </c>
      <c r="F359" s="32" t="s">
        <v>532</v>
      </c>
      <c r="G359" s="32" t="s">
        <v>191</v>
      </c>
      <c r="H359" s="33" t="s">
        <v>199</v>
      </c>
      <c r="I359" s="32" t="s">
        <v>1252</v>
      </c>
      <c r="J359" s="32" t="s">
        <v>923</v>
      </c>
      <c r="K359" s="28" t="s">
        <v>934</v>
      </c>
      <c r="L359" s="28" t="s">
        <v>1186</v>
      </c>
      <c r="M359" s="32" t="s">
        <v>723</v>
      </c>
    </row>
    <row r="360" spans="1:13" ht="357.75" x14ac:dyDescent="0.25">
      <c r="A360" s="14">
        <f t="shared" si="6"/>
        <v>355</v>
      </c>
      <c r="B360" s="87" t="s">
        <v>974</v>
      </c>
      <c r="C360" s="88" t="s">
        <v>975</v>
      </c>
      <c r="D360" s="89" t="s">
        <v>1253</v>
      </c>
      <c r="E360" s="90" t="s">
        <v>41</v>
      </c>
      <c r="F360" s="15" t="s">
        <v>532</v>
      </c>
      <c r="G360" s="15" t="s">
        <v>191</v>
      </c>
      <c r="H360" s="91" t="s">
        <v>1254</v>
      </c>
      <c r="I360" s="15" t="s">
        <v>1255</v>
      </c>
      <c r="J360" s="15" t="s">
        <v>923</v>
      </c>
      <c r="K360" s="87" t="s">
        <v>934</v>
      </c>
      <c r="L360" s="87" t="s">
        <v>1256</v>
      </c>
      <c r="M360" s="15" t="s">
        <v>723</v>
      </c>
    </row>
    <row r="361" spans="1:13" ht="63.75" x14ac:dyDescent="0.25">
      <c r="A361" s="14"/>
      <c r="B361" s="87"/>
      <c r="C361" s="88"/>
      <c r="D361" s="93" t="s">
        <v>1257</v>
      </c>
      <c r="E361" s="90"/>
      <c r="F361" s="15"/>
      <c r="G361" s="15"/>
      <c r="H361" s="91"/>
      <c r="I361" s="15"/>
      <c r="J361" s="15"/>
      <c r="K361" s="87"/>
      <c r="L361" s="87"/>
      <c r="M361" s="15"/>
    </row>
    <row r="362" spans="1:13" ht="63.75" x14ac:dyDescent="0.25">
      <c r="A362" s="13">
        <f>A360+1</f>
        <v>356</v>
      </c>
      <c r="B362" s="28" t="s">
        <v>1258</v>
      </c>
      <c r="C362" s="29" t="s">
        <v>1259</v>
      </c>
      <c r="D362" s="30" t="s">
        <v>1015</v>
      </c>
      <c r="E362" s="31" t="s">
        <v>41</v>
      </c>
      <c r="F362" s="32" t="s">
        <v>532</v>
      </c>
      <c r="G362" s="32" t="s">
        <v>34</v>
      </c>
      <c r="H362" s="33" t="s">
        <v>590</v>
      </c>
      <c r="I362" s="50">
        <v>7114.0403999999999</v>
      </c>
      <c r="J362" s="32" t="s">
        <v>344</v>
      </c>
      <c r="K362" s="28" t="s">
        <v>1242</v>
      </c>
      <c r="L362" s="28" t="s">
        <v>1260</v>
      </c>
      <c r="M362" s="32" t="s">
        <v>123</v>
      </c>
    </row>
    <row r="363" spans="1:13" ht="165.75" x14ac:dyDescent="0.25">
      <c r="A363" s="13">
        <f>A362+1</f>
        <v>357</v>
      </c>
      <c r="B363" s="28" t="s">
        <v>935</v>
      </c>
      <c r="C363" s="29" t="s">
        <v>935</v>
      </c>
      <c r="D363" s="30" t="s">
        <v>1261</v>
      </c>
      <c r="E363" s="31" t="s">
        <v>41</v>
      </c>
      <c r="F363" s="32" t="s">
        <v>532</v>
      </c>
      <c r="G363" s="32" t="s">
        <v>34</v>
      </c>
      <c r="H363" s="33" t="s">
        <v>211</v>
      </c>
      <c r="I363" s="50">
        <v>12000.804</v>
      </c>
      <c r="J363" s="32" t="s">
        <v>923</v>
      </c>
      <c r="K363" s="28" t="s">
        <v>1242</v>
      </c>
      <c r="L363" s="28" t="s">
        <v>1262</v>
      </c>
      <c r="M363" s="32" t="s">
        <v>723</v>
      </c>
    </row>
    <row r="364" spans="1:13" ht="51" x14ac:dyDescent="0.25">
      <c r="A364" s="13">
        <f>A363+1</f>
        <v>358</v>
      </c>
      <c r="B364" s="28" t="s">
        <v>1263</v>
      </c>
      <c r="C364" s="29" t="s">
        <v>1264</v>
      </c>
      <c r="D364" s="30" t="s">
        <v>1265</v>
      </c>
      <c r="E364" s="31" t="s">
        <v>239</v>
      </c>
      <c r="F364" s="32" t="s">
        <v>876</v>
      </c>
      <c r="G364" s="32" t="s">
        <v>240</v>
      </c>
      <c r="H364" s="33" t="s">
        <v>603</v>
      </c>
      <c r="I364" s="32" t="s">
        <v>1266</v>
      </c>
      <c r="J364" s="32" t="s">
        <v>344</v>
      </c>
      <c r="K364" s="28" t="s">
        <v>1242</v>
      </c>
      <c r="L364" s="28" t="s">
        <v>1262</v>
      </c>
      <c r="M364" s="32" t="s">
        <v>123</v>
      </c>
    </row>
    <row r="365" spans="1:13" ht="25.5" x14ac:dyDescent="0.25">
      <c r="A365" s="13">
        <f t="shared" ref="A365:A425" si="7">A364+1</f>
        <v>359</v>
      </c>
      <c r="B365" s="28" t="s">
        <v>284</v>
      </c>
      <c r="C365" s="29" t="s">
        <v>1267</v>
      </c>
      <c r="D365" s="30" t="s">
        <v>1268</v>
      </c>
      <c r="E365" s="31" t="s">
        <v>1269</v>
      </c>
      <c r="F365" s="32" t="s">
        <v>146</v>
      </c>
      <c r="G365" s="32" t="s">
        <v>92</v>
      </c>
      <c r="H365" s="33">
        <v>1</v>
      </c>
      <c r="I365" s="50">
        <v>7250</v>
      </c>
      <c r="J365" s="32" t="s">
        <v>1270</v>
      </c>
      <c r="K365" s="28" t="s">
        <v>1118</v>
      </c>
      <c r="L365" s="28" t="s">
        <v>1005</v>
      </c>
      <c r="M365" s="32" t="s">
        <v>38</v>
      </c>
    </row>
    <row r="366" spans="1:13" ht="25.5" x14ac:dyDescent="0.25">
      <c r="A366" s="13">
        <f t="shared" si="7"/>
        <v>360</v>
      </c>
      <c r="B366" s="28" t="s">
        <v>284</v>
      </c>
      <c r="C366" s="29" t="s">
        <v>1271</v>
      </c>
      <c r="D366" s="30" t="s">
        <v>1272</v>
      </c>
      <c r="E366" s="31" t="s">
        <v>1269</v>
      </c>
      <c r="F366" s="32" t="s">
        <v>146</v>
      </c>
      <c r="G366" s="32" t="s">
        <v>92</v>
      </c>
      <c r="H366" s="33">
        <v>1</v>
      </c>
      <c r="I366" s="50">
        <v>8400</v>
      </c>
      <c r="J366" s="32" t="s">
        <v>1270</v>
      </c>
      <c r="K366" s="28" t="s">
        <v>1273</v>
      </c>
      <c r="L366" s="28" t="s">
        <v>968</v>
      </c>
      <c r="M366" s="32" t="s">
        <v>38</v>
      </c>
    </row>
    <row r="367" spans="1:13" ht="25.5" x14ac:dyDescent="0.25">
      <c r="A367" s="13">
        <f t="shared" si="7"/>
        <v>361</v>
      </c>
      <c r="B367" s="28" t="s">
        <v>1274</v>
      </c>
      <c r="C367" s="29" t="s">
        <v>1275</v>
      </c>
      <c r="D367" s="30" t="s">
        <v>1276</v>
      </c>
      <c r="E367" s="31" t="s">
        <v>1269</v>
      </c>
      <c r="F367" s="32" t="s">
        <v>146</v>
      </c>
      <c r="G367" s="32" t="s">
        <v>92</v>
      </c>
      <c r="H367" s="33">
        <v>3</v>
      </c>
      <c r="I367" s="50">
        <v>2333.6999999999998</v>
      </c>
      <c r="J367" s="32" t="s">
        <v>1270</v>
      </c>
      <c r="K367" s="28" t="s">
        <v>1118</v>
      </c>
      <c r="L367" s="28" t="s">
        <v>1005</v>
      </c>
      <c r="M367" s="32" t="s">
        <v>38</v>
      </c>
    </row>
    <row r="368" spans="1:13" ht="51" x14ac:dyDescent="0.25">
      <c r="A368" s="13">
        <f t="shared" si="7"/>
        <v>362</v>
      </c>
      <c r="B368" s="28" t="s">
        <v>677</v>
      </c>
      <c r="C368" s="29" t="s">
        <v>678</v>
      </c>
      <c r="D368" s="30" t="s">
        <v>1277</v>
      </c>
      <c r="E368" s="31" t="s">
        <v>239</v>
      </c>
      <c r="F368" s="32" t="s">
        <v>876</v>
      </c>
      <c r="G368" s="32" t="s">
        <v>34</v>
      </c>
      <c r="H368" s="33" t="s">
        <v>590</v>
      </c>
      <c r="I368" s="81">
        <v>113.386</v>
      </c>
      <c r="J368" s="32" t="s">
        <v>344</v>
      </c>
      <c r="K368" s="28" t="s">
        <v>1118</v>
      </c>
      <c r="L368" s="28" t="s">
        <v>1118</v>
      </c>
      <c r="M368" s="32" t="s">
        <v>123</v>
      </c>
    </row>
    <row r="369" spans="1:13" ht="25.5" x14ac:dyDescent="0.25">
      <c r="A369" s="13">
        <f t="shared" si="7"/>
        <v>363</v>
      </c>
      <c r="B369" s="28" t="s">
        <v>1278</v>
      </c>
      <c r="C369" s="29" t="s">
        <v>1279</v>
      </c>
      <c r="D369" s="30" t="s">
        <v>1280</v>
      </c>
      <c r="E369" s="31" t="s">
        <v>926</v>
      </c>
      <c r="F369" s="32" t="s">
        <v>146</v>
      </c>
      <c r="G369" s="32" t="s">
        <v>92</v>
      </c>
      <c r="H369" s="33" t="s">
        <v>211</v>
      </c>
      <c r="I369" s="50">
        <v>123.2</v>
      </c>
      <c r="J369" s="32" t="s">
        <v>832</v>
      </c>
      <c r="K369" s="28" t="s">
        <v>1118</v>
      </c>
      <c r="L369" s="28" t="s">
        <v>1118</v>
      </c>
      <c r="M369" s="32" t="s">
        <v>38</v>
      </c>
    </row>
    <row r="370" spans="1:13" ht="25.5" x14ac:dyDescent="0.25">
      <c r="A370" s="13">
        <f t="shared" si="7"/>
        <v>364</v>
      </c>
      <c r="B370" s="28" t="s">
        <v>1281</v>
      </c>
      <c r="C370" s="29" t="s">
        <v>1249</v>
      </c>
      <c r="D370" s="30" t="s">
        <v>1282</v>
      </c>
      <c r="E370" s="31" t="s">
        <v>926</v>
      </c>
      <c r="F370" s="32" t="s">
        <v>146</v>
      </c>
      <c r="G370" s="32" t="s">
        <v>92</v>
      </c>
      <c r="H370" s="33" t="s">
        <v>211</v>
      </c>
      <c r="I370" s="50">
        <v>117.4</v>
      </c>
      <c r="J370" s="32" t="s">
        <v>832</v>
      </c>
      <c r="K370" s="28" t="s">
        <v>1118</v>
      </c>
      <c r="L370" s="28" t="s">
        <v>1118</v>
      </c>
      <c r="M370" s="32" t="s">
        <v>38</v>
      </c>
    </row>
    <row r="371" spans="1:13" ht="38.25" x14ac:dyDescent="0.25">
      <c r="A371" s="13">
        <f t="shared" si="7"/>
        <v>365</v>
      </c>
      <c r="B371" s="28" t="s">
        <v>588</v>
      </c>
      <c r="C371" s="29" t="s">
        <v>588</v>
      </c>
      <c r="D371" s="30" t="s">
        <v>1283</v>
      </c>
      <c r="E371" s="31" t="s">
        <v>41</v>
      </c>
      <c r="F371" s="32" t="s">
        <v>532</v>
      </c>
      <c r="G371" s="32" t="s">
        <v>34</v>
      </c>
      <c r="H371" s="33" t="s">
        <v>590</v>
      </c>
      <c r="I371" s="79">
        <v>4091.9756499999999</v>
      </c>
      <c r="J371" s="32" t="s">
        <v>923</v>
      </c>
      <c r="K371" s="28" t="s">
        <v>1118</v>
      </c>
      <c r="L371" s="28" t="s">
        <v>1284</v>
      </c>
      <c r="M371" s="32" t="s">
        <v>723</v>
      </c>
    </row>
    <row r="372" spans="1:13" ht="38.25" x14ac:dyDescent="0.25">
      <c r="A372" s="13">
        <f t="shared" si="7"/>
        <v>366</v>
      </c>
      <c r="B372" s="28" t="s">
        <v>588</v>
      </c>
      <c r="C372" s="29" t="s">
        <v>588</v>
      </c>
      <c r="D372" s="30" t="s">
        <v>1285</v>
      </c>
      <c r="E372" s="31" t="s">
        <v>41</v>
      </c>
      <c r="F372" s="32" t="s">
        <v>532</v>
      </c>
      <c r="G372" s="32" t="s">
        <v>34</v>
      </c>
      <c r="H372" s="33" t="s">
        <v>590</v>
      </c>
      <c r="I372" s="79" t="s">
        <v>1286</v>
      </c>
      <c r="J372" s="32" t="s">
        <v>923</v>
      </c>
      <c r="K372" s="28" t="s">
        <v>1118</v>
      </c>
      <c r="L372" s="28" t="s">
        <v>1287</v>
      </c>
      <c r="M372" s="32" t="s">
        <v>723</v>
      </c>
    </row>
    <row r="373" spans="1:13" ht="51" x14ac:dyDescent="0.25">
      <c r="A373" s="13">
        <f t="shared" si="7"/>
        <v>367</v>
      </c>
      <c r="B373" s="28" t="s">
        <v>819</v>
      </c>
      <c r="C373" s="29" t="s">
        <v>1288</v>
      </c>
      <c r="D373" s="30" t="s">
        <v>1289</v>
      </c>
      <c r="E373" s="31" t="s">
        <v>1290</v>
      </c>
      <c r="F373" s="32" t="s">
        <v>73</v>
      </c>
      <c r="G373" s="32" t="s">
        <v>92</v>
      </c>
      <c r="H373" s="33" t="s">
        <v>815</v>
      </c>
      <c r="I373" s="50">
        <v>128</v>
      </c>
      <c r="J373" s="32" t="s">
        <v>344</v>
      </c>
      <c r="K373" s="28" t="s">
        <v>1118</v>
      </c>
      <c r="L373" s="28" t="s">
        <v>1223</v>
      </c>
      <c r="M373" s="32" t="s">
        <v>38</v>
      </c>
    </row>
    <row r="374" spans="1:13" ht="63.75" x14ac:dyDescent="0.25">
      <c r="A374" s="13">
        <f t="shared" si="7"/>
        <v>368</v>
      </c>
      <c r="B374" s="28" t="s">
        <v>1291</v>
      </c>
      <c r="C374" s="29" t="s">
        <v>1291</v>
      </c>
      <c r="D374" s="30" t="s">
        <v>1292</v>
      </c>
      <c r="E374" s="31" t="s">
        <v>1293</v>
      </c>
      <c r="F374" s="32" t="s">
        <v>1088</v>
      </c>
      <c r="G374" s="33" t="s">
        <v>168</v>
      </c>
      <c r="H374" s="33" t="s">
        <v>168</v>
      </c>
      <c r="I374" s="50">
        <v>2000</v>
      </c>
      <c r="J374" s="32" t="s">
        <v>699</v>
      </c>
      <c r="K374" s="28" t="s">
        <v>1118</v>
      </c>
      <c r="L374" s="28" t="s">
        <v>1294</v>
      </c>
      <c r="M374" s="32" t="s">
        <v>38</v>
      </c>
    </row>
    <row r="375" spans="1:13" ht="51" x14ac:dyDescent="0.25">
      <c r="A375" s="13">
        <f t="shared" si="7"/>
        <v>369</v>
      </c>
      <c r="B375" s="28" t="s">
        <v>1291</v>
      </c>
      <c r="C375" s="29" t="s">
        <v>1291</v>
      </c>
      <c r="D375" s="30" t="s">
        <v>1295</v>
      </c>
      <c r="E375" s="31" t="s">
        <v>1296</v>
      </c>
      <c r="F375" s="32" t="s">
        <v>1088</v>
      </c>
      <c r="G375" s="33" t="s">
        <v>168</v>
      </c>
      <c r="H375" s="33" t="s">
        <v>168</v>
      </c>
      <c r="I375" s="50">
        <v>1200</v>
      </c>
      <c r="J375" s="32" t="s">
        <v>1297</v>
      </c>
      <c r="K375" s="40" t="s">
        <v>1230</v>
      </c>
      <c r="L375" s="40" t="s">
        <v>1298</v>
      </c>
      <c r="M375" s="32" t="s">
        <v>38</v>
      </c>
    </row>
    <row r="376" spans="1:13" ht="76.5" x14ac:dyDescent="0.25">
      <c r="A376" s="13">
        <f t="shared" si="7"/>
        <v>370</v>
      </c>
      <c r="B376" s="28" t="s">
        <v>131</v>
      </c>
      <c r="C376" s="29" t="s">
        <v>859</v>
      </c>
      <c r="D376" s="30" t="s">
        <v>1299</v>
      </c>
      <c r="E376" s="31" t="s">
        <v>41</v>
      </c>
      <c r="F376" s="32" t="s">
        <v>532</v>
      </c>
      <c r="G376" s="32" t="s">
        <v>34</v>
      </c>
      <c r="H376" s="33">
        <v>3</v>
      </c>
      <c r="I376" s="79">
        <v>1555.7208000000001</v>
      </c>
      <c r="J376" s="32" t="s">
        <v>344</v>
      </c>
      <c r="K376" s="28" t="s">
        <v>1118</v>
      </c>
      <c r="L376" s="28" t="s">
        <v>996</v>
      </c>
      <c r="M376" s="32" t="s">
        <v>123</v>
      </c>
    </row>
    <row r="377" spans="1:13" ht="38.25" x14ac:dyDescent="0.25">
      <c r="A377" s="13">
        <f t="shared" si="7"/>
        <v>371</v>
      </c>
      <c r="B377" s="28" t="s">
        <v>754</v>
      </c>
      <c r="C377" s="29" t="s">
        <v>754</v>
      </c>
      <c r="D377" s="30" t="s">
        <v>1300</v>
      </c>
      <c r="E377" s="31" t="s">
        <v>239</v>
      </c>
      <c r="F377" s="32" t="s">
        <v>146</v>
      </c>
      <c r="G377" s="33" t="s">
        <v>168</v>
      </c>
      <c r="H377" s="33" t="s">
        <v>168</v>
      </c>
      <c r="I377" s="32">
        <v>174.77760000000001</v>
      </c>
      <c r="J377" s="32" t="s">
        <v>923</v>
      </c>
      <c r="K377" s="28" t="s">
        <v>1273</v>
      </c>
      <c r="L377" s="28" t="s">
        <v>1301</v>
      </c>
      <c r="M377" s="32" t="s">
        <v>723</v>
      </c>
    </row>
    <row r="378" spans="1:13" ht="51" x14ac:dyDescent="0.25">
      <c r="A378" s="13">
        <f t="shared" si="7"/>
        <v>372</v>
      </c>
      <c r="B378" s="28" t="s">
        <v>1302</v>
      </c>
      <c r="C378" s="29" t="s">
        <v>1303</v>
      </c>
      <c r="D378" s="30" t="s">
        <v>1304</v>
      </c>
      <c r="E378" s="31" t="s">
        <v>1240</v>
      </c>
      <c r="F378" s="32" t="s">
        <v>60</v>
      </c>
      <c r="G378" s="32" t="s">
        <v>92</v>
      </c>
      <c r="H378" s="33" t="s">
        <v>287</v>
      </c>
      <c r="I378" s="32">
        <v>599.15427999999997</v>
      </c>
      <c r="J378" s="32" t="s">
        <v>1305</v>
      </c>
      <c r="K378" s="28" t="s">
        <v>1118</v>
      </c>
      <c r="L378" s="28" t="s">
        <v>1186</v>
      </c>
      <c r="M378" s="32" t="s">
        <v>723</v>
      </c>
    </row>
    <row r="379" spans="1:13" ht="51" x14ac:dyDescent="0.25">
      <c r="A379" s="13">
        <f t="shared" si="7"/>
        <v>373</v>
      </c>
      <c r="B379" s="28" t="s">
        <v>868</v>
      </c>
      <c r="C379" s="29" t="s">
        <v>1306</v>
      </c>
      <c r="D379" s="30" t="s">
        <v>1307</v>
      </c>
      <c r="E379" s="31" t="s">
        <v>1240</v>
      </c>
      <c r="F379" s="32" t="s">
        <v>60</v>
      </c>
      <c r="G379" s="32" t="s">
        <v>92</v>
      </c>
      <c r="H379" s="33" t="s">
        <v>871</v>
      </c>
      <c r="I379" s="79">
        <v>2039.6119799999999</v>
      </c>
      <c r="J379" s="32" t="s">
        <v>1305</v>
      </c>
      <c r="K379" s="28" t="s">
        <v>1118</v>
      </c>
      <c r="L379" s="28" t="s">
        <v>1186</v>
      </c>
      <c r="M379" s="32" t="s">
        <v>723</v>
      </c>
    </row>
    <row r="380" spans="1:13" ht="63.75" x14ac:dyDescent="0.25">
      <c r="A380" s="13">
        <f t="shared" si="7"/>
        <v>374</v>
      </c>
      <c r="B380" s="28" t="s">
        <v>39</v>
      </c>
      <c r="C380" s="29" t="s">
        <v>179</v>
      </c>
      <c r="D380" s="30" t="s">
        <v>1308</v>
      </c>
      <c r="E380" s="31" t="s">
        <v>41</v>
      </c>
      <c r="F380" s="32" t="s">
        <v>532</v>
      </c>
      <c r="G380" s="32" t="s">
        <v>34</v>
      </c>
      <c r="H380" s="33" t="s">
        <v>590</v>
      </c>
      <c r="I380" s="50">
        <v>401</v>
      </c>
      <c r="J380" s="32" t="s">
        <v>923</v>
      </c>
      <c r="K380" s="28" t="s">
        <v>1118</v>
      </c>
      <c r="L380" s="28" t="s">
        <v>968</v>
      </c>
      <c r="M380" s="32" t="s">
        <v>723</v>
      </c>
    </row>
    <row r="381" spans="1:13" ht="51" x14ac:dyDescent="0.25">
      <c r="A381" s="13">
        <f t="shared" si="7"/>
        <v>375</v>
      </c>
      <c r="B381" s="28" t="s">
        <v>143</v>
      </c>
      <c r="C381" s="29" t="s">
        <v>143</v>
      </c>
      <c r="D381" s="30" t="s">
        <v>1309</v>
      </c>
      <c r="E381" s="31" t="s">
        <v>145</v>
      </c>
      <c r="F381" s="32" t="s">
        <v>876</v>
      </c>
      <c r="G381" s="32" t="s">
        <v>34</v>
      </c>
      <c r="H381" s="33" t="s">
        <v>590</v>
      </c>
      <c r="I381" s="32" t="s">
        <v>1310</v>
      </c>
      <c r="J381" s="32" t="s">
        <v>344</v>
      </c>
      <c r="K381" s="28" t="s">
        <v>1118</v>
      </c>
      <c r="L381" s="28" t="s">
        <v>1223</v>
      </c>
      <c r="M381" s="32" t="s">
        <v>123</v>
      </c>
    </row>
    <row r="382" spans="1:13" ht="25.5" x14ac:dyDescent="0.25">
      <c r="A382" s="13">
        <f t="shared" si="7"/>
        <v>376</v>
      </c>
      <c r="B382" s="28" t="s">
        <v>290</v>
      </c>
      <c r="C382" s="29" t="s">
        <v>1311</v>
      </c>
      <c r="D382" s="30" t="s">
        <v>1132</v>
      </c>
      <c r="E382" s="31" t="s">
        <v>966</v>
      </c>
      <c r="F382" s="32" t="s">
        <v>294</v>
      </c>
      <c r="G382" s="32" t="s">
        <v>92</v>
      </c>
      <c r="H382" s="33" t="s">
        <v>590</v>
      </c>
      <c r="I382" s="80">
        <v>134.69999999999999</v>
      </c>
      <c r="J382" s="32" t="s">
        <v>699</v>
      </c>
      <c r="K382" s="28" t="s">
        <v>1118</v>
      </c>
      <c r="L382" s="28" t="s">
        <v>968</v>
      </c>
      <c r="M382" s="32" t="s">
        <v>123</v>
      </c>
    </row>
    <row r="383" spans="1:13" ht="25.5" x14ac:dyDescent="0.25">
      <c r="A383" s="13">
        <f t="shared" si="7"/>
        <v>377</v>
      </c>
      <c r="B383" s="28" t="s">
        <v>809</v>
      </c>
      <c r="C383" s="29" t="s">
        <v>1312</v>
      </c>
      <c r="D383" s="30" t="s">
        <v>1313</v>
      </c>
      <c r="E383" s="31" t="s">
        <v>597</v>
      </c>
      <c r="F383" s="32" t="s">
        <v>73</v>
      </c>
      <c r="G383" s="32" t="s">
        <v>915</v>
      </c>
      <c r="H383" s="33">
        <v>1</v>
      </c>
      <c r="I383" s="32">
        <v>344.85</v>
      </c>
      <c r="J383" s="32" t="s">
        <v>699</v>
      </c>
      <c r="K383" s="28" t="s">
        <v>1118</v>
      </c>
      <c r="L383" s="28" t="s">
        <v>1118</v>
      </c>
      <c r="M383" s="32" t="s">
        <v>38</v>
      </c>
    </row>
    <row r="384" spans="1:13" ht="51" x14ac:dyDescent="0.25">
      <c r="A384" s="13">
        <f t="shared" si="7"/>
        <v>378</v>
      </c>
      <c r="B384" s="28" t="s">
        <v>1314</v>
      </c>
      <c r="C384" s="29" t="s">
        <v>1315</v>
      </c>
      <c r="D384" s="30" t="s">
        <v>1316</v>
      </c>
      <c r="E384" s="31" t="s">
        <v>424</v>
      </c>
      <c r="F384" s="32" t="s">
        <v>559</v>
      </c>
      <c r="G384" s="32" t="s">
        <v>240</v>
      </c>
      <c r="H384" s="33" t="s">
        <v>1317</v>
      </c>
      <c r="I384" s="50" t="s">
        <v>1318</v>
      </c>
      <c r="J384" s="32" t="s">
        <v>344</v>
      </c>
      <c r="K384" s="28" t="s">
        <v>1118</v>
      </c>
      <c r="L384" s="28" t="s">
        <v>1005</v>
      </c>
      <c r="M384" s="32" t="s">
        <v>1319</v>
      </c>
    </row>
    <row r="385" spans="1:13" ht="51" x14ac:dyDescent="0.25">
      <c r="A385" s="13">
        <f t="shared" si="7"/>
        <v>379</v>
      </c>
      <c r="B385" s="40" t="s">
        <v>447</v>
      </c>
      <c r="C385" s="36" t="s">
        <v>447</v>
      </c>
      <c r="D385" s="37" t="s">
        <v>1183</v>
      </c>
      <c r="E385" s="38" t="s">
        <v>1320</v>
      </c>
      <c r="F385" s="35" t="s">
        <v>146</v>
      </c>
      <c r="G385" s="35" t="s">
        <v>92</v>
      </c>
      <c r="H385" s="114" t="s">
        <v>211</v>
      </c>
      <c r="I385" s="96" t="s">
        <v>1321</v>
      </c>
      <c r="J385" s="35" t="s">
        <v>344</v>
      </c>
      <c r="K385" s="40" t="s">
        <v>1005</v>
      </c>
      <c r="L385" s="40" t="s">
        <v>968</v>
      </c>
      <c r="M385" s="35" t="s">
        <v>38</v>
      </c>
    </row>
    <row r="386" spans="1:13" ht="51" x14ac:dyDescent="0.25">
      <c r="A386" s="13">
        <f t="shared" si="7"/>
        <v>380</v>
      </c>
      <c r="B386" s="28" t="s">
        <v>284</v>
      </c>
      <c r="C386" s="29" t="s">
        <v>1322</v>
      </c>
      <c r="D386" s="30" t="s">
        <v>1323</v>
      </c>
      <c r="E386" s="31" t="s">
        <v>1269</v>
      </c>
      <c r="F386" s="32" t="s">
        <v>146</v>
      </c>
      <c r="G386" s="32" t="s">
        <v>92</v>
      </c>
      <c r="H386" s="33">
        <v>1</v>
      </c>
      <c r="I386" s="50">
        <v>4769</v>
      </c>
      <c r="J386" s="32" t="s">
        <v>1324</v>
      </c>
      <c r="K386" s="28" t="s">
        <v>1118</v>
      </c>
      <c r="L386" s="28" t="s">
        <v>1005</v>
      </c>
      <c r="M386" s="32" t="s">
        <v>38</v>
      </c>
    </row>
    <row r="387" spans="1:13" ht="76.5" x14ac:dyDescent="0.25">
      <c r="A387" s="13">
        <f t="shared" si="7"/>
        <v>381</v>
      </c>
      <c r="B387" s="28" t="s">
        <v>1274</v>
      </c>
      <c r="C387" s="29" t="s">
        <v>1325</v>
      </c>
      <c r="D387" s="30" t="s">
        <v>1326</v>
      </c>
      <c r="E387" s="31" t="s">
        <v>1269</v>
      </c>
      <c r="F387" s="32" t="s">
        <v>146</v>
      </c>
      <c r="G387" s="32" t="s">
        <v>92</v>
      </c>
      <c r="H387" s="33">
        <v>1</v>
      </c>
      <c r="I387" s="50">
        <v>5520</v>
      </c>
      <c r="J387" s="32" t="s">
        <v>1327</v>
      </c>
      <c r="K387" s="28" t="s">
        <v>1118</v>
      </c>
      <c r="L387" s="28" t="s">
        <v>968</v>
      </c>
      <c r="M387" s="32" t="s">
        <v>38</v>
      </c>
    </row>
    <row r="388" spans="1:13" ht="51" x14ac:dyDescent="0.25">
      <c r="A388" s="13">
        <f t="shared" si="7"/>
        <v>382</v>
      </c>
      <c r="B388" s="28" t="s">
        <v>284</v>
      </c>
      <c r="C388" s="29" t="s">
        <v>1322</v>
      </c>
      <c r="D388" s="30" t="s">
        <v>1328</v>
      </c>
      <c r="E388" s="31" t="s">
        <v>1269</v>
      </c>
      <c r="F388" s="32" t="s">
        <v>146</v>
      </c>
      <c r="G388" s="32" t="s">
        <v>92</v>
      </c>
      <c r="H388" s="33">
        <v>1</v>
      </c>
      <c r="I388" s="50">
        <v>5144</v>
      </c>
      <c r="J388" s="32" t="s">
        <v>1324</v>
      </c>
      <c r="K388" s="28" t="s">
        <v>1118</v>
      </c>
      <c r="L388" s="28" t="s">
        <v>1005</v>
      </c>
      <c r="M388" s="32" t="s">
        <v>38</v>
      </c>
    </row>
    <row r="389" spans="1:13" ht="51" x14ac:dyDescent="0.25">
      <c r="A389" s="13">
        <f t="shared" si="7"/>
        <v>383</v>
      </c>
      <c r="B389" s="28" t="s">
        <v>1274</v>
      </c>
      <c r="C389" s="29" t="s">
        <v>1325</v>
      </c>
      <c r="D389" s="30" t="s">
        <v>1329</v>
      </c>
      <c r="E389" s="31" t="s">
        <v>1269</v>
      </c>
      <c r="F389" s="32" t="s">
        <v>146</v>
      </c>
      <c r="G389" s="32" t="s">
        <v>92</v>
      </c>
      <c r="H389" s="33">
        <v>2</v>
      </c>
      <c r="I389" s="50">
        <v>6080</v>
      </c>
      <c r="J389" s="32" t="s">
        <v>1330</v>
      </c>
      <c r="K389" s="28" t="s">
        <v>1118</v>
      </c>
      <c r="L389" s="28" t="s">
        <v>1005</v>
      </c>
      <c r="M389" s="32" t="s">
        <v>38</v>
      </c>
    </row>
    <row r="390" spans="1:13" ht="38.25" x14ac:dyDescent="0.25">
      <c r="A390" s="13">
        <f t="shared" si="7"/>
        <v>384</v>
      </c>
      <c r="B390" s="28" t="s">
        <v>952</v>
      </c>
      <c r="C390" s="29" t="s">
        <v>953</v>
      </c>
      <c r="D390" s="30" t="s">
        <v>1331</v>
      </c>
      <c r="E390" s="31" t="s">
        <v>299</v>
      </c>
      <c r="F390" s="32" t="s">
        <v>946</v>
      </c>
      <c r="G390" s="32" t="s">
        <v>92</v>
      </c>
      <c r="H390" s="33">
        <v>216</v>
      </c>
      <c r="I390" s="32">
        <v>147.44999999999999</v>
      </c>
      <c r="J390" s="32" t="s">
        <v>880</v>
      </c>
      <c r="K390" s="28" t="s">
        <v>1118</v>
      </c>
      <c r="L390" s="28" t="s">
        <v>1118</v>
      </c>
      <c r="M390" s="32" t="s">
        <v>96</v>
      </c>
    </row>
    <row r="391" spans="1:13" ht="38.25" x14ac:dyDescent="0.25">
      <c r="A391" s="13">
        <f t="shared" si="7"/>
        <v>385</v>
      </c>
      <c r="B391" s="28" t="s">
        <v>1078</v>
      </c>
      <c r="C391" s="29" t="s">
        <v>1079</v>
      </c>
      <c r="D391" s="30" t="s">
        <v>1332</v>
      </c>
      <c r="E391" s="31" t="s">
        <v>299</v>
      </c>
      <c r="F391" s="32" t="s">
        <v>946</v>
      </c>
      <c r="G391" s="32" t="s">
        <v>1081</v>
      </c>
      <c r="H391" s="106">
        <v>14670.2</v>
      </c>
      <c r="I391" s="32">
        <v>146.702</v>
      </c>
      <c r="J391" s="32" t="s">
        <v>699</v>
      </c>
      <c r="K391" s="28" t="s">
        <v>1118</v>
      </c>
      <c r="L391" s="28" t="s">
        <v>1118</v>
      </c>
      <c r="M391" s="32" t="s">
        <v>96</v>
      </c>
    </row>
    <row r="392" spans="1:13" ht="38.25" x14ac:dyDescent="0.25">
      <c r="A392" s="13">
        <f t="shared" si="7"/>
        <v>386</v>
      </c>
      <c r="B392" s="28" t="s">
        <v>478</v>
      </c>
      <c r="C392" s="29" t="s">
        <v>1134</v>
      </c>
      <c r="D392" s="30" t="s">
        <v>1135</v>
      </c>
      <c r="E392" s="31" t="s">
        <v>1070</v>
      </c>
      <c r="F392" s="32" t="s">
        <v>481</v>
      </c>
      <c r="G392" s="32" t="s">
        <v>34</v>
      </c>
      <c r="H392" s="33">
        <v>187</v>
      </c>
      <c r="I392" s="32">
        <v>300</v>
      </c>
      <c r="J392" s="32" t="s">
        <v>699</v>
      </c>
      <c r="K392" s="28" t="s">
        <v>934</v>
      </c>
      <c r="L392" s="28" t="s">
        <v>1242</v>
      </c>
      <c r="M392" s="32" t="s">
        <v>96</v>
      </c>
    </row>
    <row r="393" spans="1:13" ht="38.25" x14ac:dyDescent="0.25">
      <c r="A393" s="13">
        <f t="shared" si="7"/>
        <v>387</v>
      </c>
      <c r="B393" s="28" t="s">
        <v>1333</v>
      </c>
      <c r="C393" s="29" t="s">
        <v>1334</v>
      </c>
      <c r="D393" s="30" t="s">
        <v>1335</v>
      </c>
      <c r="E393" s="31" t="s">
        <v>299</v>
      </c>
      <c r="F393" s="32" t="s">
        <v>946</v>
      </c>
      <c r="G393" s="32" t="s">
        <v>92</v>
      </c>
      <c r="H393" s="33">
        <v>21</v>
      </c>
      <c r="I393" s="32">
        <v>583.90499999999997</v>
      </c>
      <c r="J393" s="32" t="s">
        <v>880</v>
      </c>
      <c r="K393" s="28" t="s">
        <v>1118</v>
      </c>
      <c r="L393" s="28" t="s">
        <v>1118</v>
      </c>
      <c r="M393" s="32" t="s">
        <v>96</v>
      </c>
    </row>
    <row r="394" spans="1:13" ht="38.25" x14ac:dyDescent="0.25">
      <c r="A394" s="13">
        <f t="shared" si="7"/>
        <v>388</v>
      </c>
      <c r="B394" s="28" t="s">
        <v>943</v>
      </c>
      <c r="C394" s="29" t="s">
        <v>944</v>
      </c>
      <c r="D394" s="30" t="s">
        <v>1336</v>
      </c>
      <c r="E394" s="31" t="s">
        <v>487</v>
      </c>
      <c r="F394" s="32" t="s">
        <v>946</v>
      </c>
      <c r="G394" s="32" t="s">
        <v>92</v>
      </c>
      <c r="H394" s="33">
        <v>4000</v>
      </c>
      <c r="I394" s="50">
        <v>140</v>
      </c>
      <c r="J394" s="32" t="s">
        <v>880</v>
      </c>
      <c r="K394" s="28" t="s">
        <v>1118</v>
      </c>
      <c r="L394" s="28" t="s">
        <v>1118</v>
      </c>
      <c r="M394" s="32" t="s">
        <v>96</v>
      </c>
    </row>
    <row r="395" spans="1:13" ht="38.25" x14ac:dyDescent="0.25">
      <c r="A395" s="13">
        <f t="shared" si="7"/>
        <v>389</v>
      </c>
      <c r="B395" s="28" t="s">
        <v>1078</v>
      </c>
      <c r="C395" s="29" t="s">
        <v>1079</v>
      </c>
      <c r="D395" s="30" t="s">
        <v>1337</v>
      </c>
      <c r="E395" s="31" t="s">
        <v>299</v>
      </c>
      <c r="F395" s="32" t="s">
        <v>946</v>
      </c>
      <c r="G395" s="32" t="s">
        <v>1081</v>
      </c>
      <c r="H395" s="106">
        <v>15070.2</v>
      </c>
      <c r="I395" s="81">
        <v>150.702</v>
      </c>
      <c r="J395" s="32" t="s">
        <v>699</v>
      </c>
      <c r="K395" s="28" t="s">
        <v>1118</v>
      </c>
      <c r="L395" s="28" t="s">
        <v>1118</v>
      </c>
      <c r="M395" s="32" t="s">
        <v>96</v>
      </c>
    </row>
    <row r="396" spans="1:13" ht="127.5" x14ac:dyDescent="0.25">
      <c r="A396" s="13">
        <f t="shared" si="7"/>
        <v>390</v>
      </c>
      <c r="B396" s="28" t="s">
        <v>433</v>
      </c>
      <c r="C396" s="29" t="s">
        <v>433</v>
      </c>
      <c r="D396" s="30" t="s">
        <v>1338</v>
      </c>
      <c r="E396" s="31" t="s">
        <v>757</v>
      </c>
      <c r="F396" s="32" t="s">
        <v>488</v>
      </c>
      <c r="G396" s="32" t="s">
        <v>92</v>
      </c>
      <c r="H396" s="33" t="s">
        <v>93</v>
      </c>
      <c r="I396" s="50">
        <v>4000</v>
      </c>
      <c r="J396" s="32" t="s">
        <v>1339</v>
      </c>
      <c r="K396" s="28" t="s">
        <v>759</v>
      </c>
      <c r="L396" s="28" t="s">
        <v>760</v>
      </c>
      <c r="M396" s="35" t="s">
        <v>437</v>
      </c>
    </row>
    <row r="397" spans="1:13" ht="38.25" x14ac:dyDescent="0.25">
      <c r="A397" s="13">
        <f t="shared" si="7"/>
        <v>391</v>
      </c>
      <c r="B397" s="28" t="s">
        <v>433</v>
      </c>
      <c r="C397" s="29" t="s">
        <v>970</v>
      </c>
      <c r="D397" s="30" t="s">
        <v>1340</v>
      </c>
      <c r="E397" s="31" t="s">
        <v>1240</v>
      </c>
      <c r="F397" s="32" t="s">
        <v>618</v>
      </c>
      <c r="G397" s="32" t="s">
        <v>92</v>
      </c>
      <c r="H397" s="33" t="s">
        <v>590</v>
      </c>
      <c r="I397" s="32">
        <v>561.29999999999995</v>
      </c>
      <c r="J397" s="32" t="s">
        <v>1341</v>
      </c>
      <c r="K397" s="28" t="s">
        <v>1118</v>
      </c>
      <c r="L397" s="28" t="s">
        <v>1005</v>
      </c>
      <c r="M397" s="32" t="s">
        <v>1319</v>
      </c>
    </row>
    <row r="398" spans="1:13" ht="51" x14ac:dyDescent="0.25">
      <c r="A398" s="13">
        <f t="shared" si="7"/>
        <v>392</v>
      </c>
      <c r="B398" s="28" t="s">
        <v>433</v>
      </c>
      <c r="C398" s="29" t="s">
        <v>1342</v>
      </c>
      <c r="D398" s="30" t="s">
        <v>1343</v>
      </c>
      <c r="E398" s="31" t="s">
        <v>1344</v>
      </c>
      <c r="F398" s="32" t="s">
        <v>146</v>
      </c>
      <c r="G398" s="32" t="s">
        <v>92</v>
      </c>
      <c r="H398" s="33" t="s">
        <v>590</v>
      </c>
      <c r="I398" s="50" t="s">
        <v>1345</v>
      </c>
      <c r="J398" s="32" t="s">
        <v>344</v>
      </c>
      <c r="K398" s="28" t="s">
        <v>1005</v>
      </c>
      <c r="L398" s="28" t="s">
        <v>968</v>
      </c>
      <c r="M398" s="32" t="s">
        <v>1319</v>
      </c>
    </row>
    <row r="399" spans="1:13" ht="25.5" x14ac:dyDescent="0.25">
      <c r="A399" s="13">
        <f t="shared" si="7"/>
        <v>393</v>
      </c>
      <c r="B399" s="28" t="s">
        <v>1346</v>
      </c>
      <c r="C399" s="29" t="s">
        <v>1347</v>
      </c>
      <c r="D399" s="30" t="s">
        <v>1348</v>
      </c>
      <c r="E399" s="31" t="s">
        <v>610</v>
      </c>
      <c r="F399" s="32" t="s">
        <v>363</v>
      </c>
      <c r="G399" s="32" t="s">
        <v>92</v>
      </c>
      <c r="H399" s="33" t="s">
        <v>269</v>
      </c>
      <c r="I399" s="32">
        <v>771.24</v>
      </c>
      <c r="J399" s="32" t="s">
        <v>1037</v>
      </c>
      <c r="K399" s="28" t="s">
        <v>1118</v>
      </c>
      <c r="L399" s="28" t="s">
        <v>968</v>
      </c>
      <c r="M399" s="32" t="s">
        <v>38</v>
      </c>
    </row>
    <row r="400" spans="1:13" ht="102" x14ac:dyDescent="0.25">
      <c r="A400" s="13">
        <f t="shared" si="7"/>
        <v>394</v>
      </c>
      <c r="B400" s="28" t="s">
        <v>1349</v>
      </c>
      <c r="C400" s="29" t="s">
        <v>1350</v>
      </c>
      <c r="D400" s="30" t="s">
        <v>1351</v>
      </c>
      <c r="E400" s="31" t="s">
        <v>1352</v>
      </c>
      <c r="F400" s="32" t="s">
        <v>481</v>
      </c>
      <c r="G400" s="32" t="s">
        <v>1353</v>
      </c>
      <c r="H400" s="33">
        <v>7200</v>
      </c>
      <c r="I400" s="79">
        <v>8213.49395</v>
      </c>
      <c r="J400" s="32" t="s">
        <v>1354</v>
      </c>
      <c r="K400" s="28" t="s">
        <v>153</v>
      </c>
      <c r="L400" s="28" t="s">
        <v>1355</v>
      </c>
      <c r="M400" s="32" t="s">
        <v>96</v>
      </c>
    </row>
    <row r="401" spans="1:13" ht="102" x14ac:dyDescent="0.25">
      <c r="A401" s="13">
        <f t="shared" si="7"/>
        <v>395</v>
      </c>
      <c r="B401" s="28" t="s">
        <v>1356</v>
      </c>
      <c r="C401" s="29" t="s">
        <v>1357</v>
      </c>
      <c r="D401" s="30" t="s">
        <v>1358</v>
      </c>
      <c r="E401" s="31" t="s">
        <v>1352</v>
      </c>
      <c r="F401" s="32" t="s">
        <v>481</v>
      </c>
      <c r="G401" s="32" t="s">
        <v>1353</v>
      </c>
      <c r="H401" s="33">
        <v>8400</v>
      </c>
      <c r="I401" s="79">
        <v>9511.6604299999999</v>
      </c>
      <c r="J401" s="32" t="s">
        <v>1359</v>
      </c>
      <c r="K401" s="28" t="s">
        <v>153</v>
      </c>
      <c r="L401" s="28" t="s">
        <v>1355</v>
      </c>
      <c r="M401" s="32" t="s">
        <v>96</v>
      </c>
    </row>
    <row r="402" spans="1:13" ht="102" x14ac:dyDescent="0.25">
      <c r="A402" s="13">
        <f t="shared" si="7"/>
        <v>396</v>
      </c>
      <c r="B402" s="28" t="s">
        <v>1360</v>
      </c>
      <c r="C402" s="29" t="s">
        <v>1361</v>
      </c>
      <c r="D402" s="30" t="s">
        <v>1362</v>
      </c>
      <c r="E402" s="31" t="s">
        <v>1352</v>
      </c>
      <c r="F402" s="32" t="s">
        <v>481</v>
      </c>
      <c r="G402" s="32" t="s">
        <v>1353</v>
      </c>
      <c r="H402" s="106">
        <f>777.9*3</f>
        <v>2333.6999999999998</v>
      </c>
      <c r="I402" s="79">
        <f>879.60851*3</f>
        <v>2638.8255300000001</v>
      </c>
      <c r="J402" s="32" t="s">
        <v>1363</v>
      </c>
      <c r="K402" s="28" t="s">
        <v>153</v>
      </c>
      <c r="L402" s="28" t="s">
        <v>1355</v>
      </c>
      <c r="M402" s="32" t="s">
        <v>96</v>
      </c>
    </row>
    <row r="403" spans="1:13" ht="102" x14ac:dyDescent="0.25">
      <c r="A403" s="13">
        <f t="shared" si="7"/>
        <v>397</v>
      </c>
      <c r="B403" s="28" t="s">
        <v>381</v>
      </c>
      <c r="C403" s="29" t="s">
        <v>1364</v>
      </c>
      <c r="D403" s="30" t="s">
        <v>1365</v>
      </c>
      <c r="E403" s="31" t="s">
        <v>1366</v>
      </c>
      <c r="F403" s="32" t="s">
        <v>369</v>
      </c>
      <c r="G403" s="32" t="s">
        <v>92</v>
      </c>
      <c r="H403" s="33" t="s">
        <v>93</v>
      </c>
      <c r="I403" s="50">
        <v>2000</v>
      </c>
      <c r="J403" s="32" t="s">
        <v>1367</v>
      </c>
      <c r="K403" s="28" t="s">
        <v>759</v>
      </c>
      <c r="L403" s="28" t="s">
        <v>760</v>
      </c>
      <c r="M403" s="35" t="s">
        <v>575</v>
      </c>
    </row>
    <row r="404" spans="1:13" ht="102" x14ac:dyDescent="0.25">
      <c r="A404" s="13">
        <f t="shared" si="7"/>
        <v>398</v>
      </c>
      <c r="B404" s="28" t="s">
        <v>381</v>
      </c>
      <c r="C404" s="29" t="s">
        <v>1368</v>
      </c>
      <c r="D404" s="30" t="s">
        <v>1369</v>
      </c>
      <c r="E404" s="31" t="s">
        <v>1366</v>
      </c>
      <c r="F404" s="32" t="s">
        <v>369</v>
      </c>
      <c r="G404" s="32" t="s">
        <v>92</v>
      </c>
      <c r="H404" s="33" t="s">
        <v>93</v>
      </c>
      <c r="I404" s="50">
        <v>1500</v>
      </c>
      <c r="J404" s="32" t="s">
        <v>1370</v>
      </c>
      <c r="K404" s="28" t="s">
        <v>759</v>
      </c>
      <c r="L404" s="28" t="s">
        <v>760</v>
      </c>
      <c r="M404" s="35" t="s">
        <v>575</v>
      </c>
    </row>
    <row r="405" spans="1:13" ht="89.25" x14ac:dyDescent="0.25">
      <c r="A405" s="13">
        <f t="shared" si="7"/>
        <v>399</v>
      </c>
      <c r="B405" s="27" t="s">
        <v>140</v>
      </c>
      <c r="C405" s="20" t="s">
        <v>1371</v>
      </c>
      <c r="D405" s="67" t="s">
        <v>1372</v>
      </c>
      <c r="E405" s="22" t="s">
        <v>134</v>
      </c>
      <c r="F405" s="19" t="s">
        <v>87</v>
      </c>
      <c r="G405" s="19" t="s">
        <v>34</v>
      </c>
      <c r="H405" s="25">
        <f>10000*12</f>
        <v>120000</v>
      </c>
      <c r="I405" s="26">
        <v>8400</v>
      </c>
      <c r="J405" s="59" t="s">
        <v>1373</v>
      </c>
      <c r="K405" s="27" t="s">
        <v>759</v>
      </c>
      <c r="L405" s="27" t="s">
        <v>1374</v>
      </c>
      <c r="M405" s="19" t="s">
        <v>123</v>
      </c>
    </row>
    <row r="406" spans="1:13" ht="102" x14ac:dyDescent="0.25">
      <c r="A406" s="13">
        <f t="shared" si="7"/>
        <v>400</v>
      </c>
      <c r="B406" s="28" t="s">
        <v>1291</v>
      </c>
      <c r="C406" s="29" t="s">
        <v>1291</v>
      </c>
      <c r="D406" s="30" t="s">
        <v>1375</v>
      </c>
      <c r="E406" s="31" t="s">
        <v>1376</v>
      </c>
      <c r="F406" s="32" t="s">
        <v>1377</v>
      </c>
      <c r="G406" s="32" t="s">
        <v>206</v>
      </c>
      <c r="H406" s="33">
        <v>7</v>
      </c>
      <c r="I406" s="50">
        <v>596</v>
      </c>
      <c r="J406" s="59" t="s">
        <v>1378</v>
      </c>
      <c r="K406" s="27" t="s">
        <v>1230</v>
      </c>
      <c r="L406" s="27" t="s">
        <v>1379</v>
      </c>
      <c r="M406" s="32" t="s">
        <v>96</v>
      </c>
    </row>
    <row r="407" spans="1:13" ht="51" x14ac:dyDescent="0.25">
      <c r="A407" s="13">
        <f t="shared" si="7"/>
        <v>401</v>
      </c>
      <c r="B407" s="28" t="s">
        <v>710</v>
      </c>
      <c r="C407" s="29" t="s">
        <v>711</v>
      </c>
      <c r="D407" s="30" t="s">
        <v>1380</v>
      </c>
      <c r="E407" s="31" t="s">
        <v>41</v>
      </c>
      <c r="F407" s="32" t="s">
        <v>532</v>
      </c>
      <c r="G407" s="32" t="s">
        <v>34</v>
      </c>
      <c r="H407" s="33">
        <v>1</v>
      </c>
      <c r="I407" s="79">
        <v>128.27160000000001</v>
      </c>
      <c r="J407" s="50" t="s">
        <v>598</v>
      </c>
      <c r="K407" s="28" t="s">
        <v>1118</v>
      </c>
      <c r="L407" s="28" t="s">
        <v>1118</v>
      </c>
      <c r="M407" s="32" t="s">
        <v>96</v>
      </c>
    </row>
    <row r="408" spans="1:13" ht="51" x14ac:dyDescent="0.25">
      <c r="A408" s="13">
        <f t="shared" si="7"/>
        <v>402</v>
      </c>
      <c r="B408" s="28" t="s">
        <v>143</v>
      </c>
      <c r="C408" s="29" t="s">
        <v>143</v>
      </c>
      <c r="D408" s="30" t="s">
        <v>1381</v>
      </c>
      <c r="E408" s="31" t="s">
        <v>1382</v>
      </c>
      <c r="F408" s="32" t="s">
        <v>146</v>
      </c>
      <c r="G408" s="32" t="s">
        <v>34</v>
      </c>
      <c r="H408" s="33">
        <v>1</v>
      </c>
      <c r="I408" s="50">
        <v>140</v>
      </c>
      <c r="J408" s="50" t="s">
        <v>1383</v>
      </c>
      <c r="K408" s="28" t="s">
        <v>1118</v>
      </c>
      <c r="L408" s="28" t="s">
        <v>1005</v>
      </c>
      <c r="M408" s="32" t="s">
        <v>96</v>
      </c>
    </row>
    <row r="409" spans="1:13" ht="25.5" x14ac:dyDescent="0.25">
      <c r="A409" s="13">
        <f t="shared" si="7"/>
        <v>403</v>
      </c>
      <c r="B409" s="28" t="s">
        <v>284</v>
      </c>
      <c r="C409" s="29" t="s">
        <v>1384</v>
      </c>
      <c r="D409" s="30" t="s">
        <v>1385</v>
      </c>
      <c r="E409" s="31" t="s">
        <v>1269</v>
      </c>
      <c r="F409" s="32" t="s">
        <v>146</v>
      </c>
      <c r="G409" s="32" t="s">
        <v>92</v>
      </c>
      <c r="H409" s="33">
        <v>2</v>
      </c>
      <c r="I409" s="50">
        <v>11900</v>
      </c>
      <c r="J409" s="32" t="s">
        <v>1270</v>
      </c>
      <c r="K409" s="28" t="s">
        <v>1118</v>
      </c>
      <c r="L409" s="28" t="s">
        <v>1005</v>
      </c>
      <c r="M409" s="32" t="s">
        <v>38</v>
      </c>
    </row>
    <row r="410" spans="1:13" ht="76.5" x14ac:dyDescent="0.25">
      <c r="A410" s="13">
        <f t="shared" si="7"/>
        <v>404</v>
      </c>
      <c r="B410" s="28" t="s">
        <v>195</v>
      </c>
      <c r="C410" s="29" t="s">
        <v>196</v>
      </c>
      <c r="D410" s="30" t="s">
        <v>1386</v>
      </c>
      <c r="E410" s="31" t="s">
        <v>41</v>
      </c>
      <c r="F410" s="32" t="s">
        <v>532</v>
      </c>
      <c r="G410" s="32" t="s">
        <v>191</v>
      </c>
      <c r="H410" s="33" t="s">
        <v>199</v>
      </c>
      <c r="I410" s="50">
        <v>6636</v>
      </c>
      <c r="J410" s="32" t="s">
        <v>923</v>
      </c>
      <c r="K410" s="28" t="s">
        <v>1118</v>
      </c>
      <c r="L410" s="28" t="s">
        <v>1387</v>
      </c>
      <c r="M410" s="35" t="s">
        <v>723</v>
      </c>
    </row>
    <row r="411" spans="1:13" ht="76.5" x14ac:dyDescent="0.25">
      <c r="A411" s="13">
        <f t="shared" si="7"/>
        <v>405</v>
      </c>
      <c r="B411" s="28" t="s">
        <v>454</v>
      </c>
      <c r="C411" s="29" t="s">
        <v>506</v>
      </c>
      <c r="D411" s="30" t="s">
        <v>792</v>
      </c>
      <c r="E411" s="31" t="s">
        <v>1199</v>
      </c>
      <c r="F411" s="32" t="s">
        <v>294</v>
      </c>
      <c r="G411" s="32" t="s">
        <v>93</v>
      </c>
      <c r="H411" s="33" t="s">
        <v>93</v>
      </c>
      <c r="I411" s="50">
        <v>15000</v>
      </c>
      <c r="J411" s="32" t="s">
        <v>1388</v>
      </c>
      <c r="K411" s="28" t="s">
        <v>968</v>
      </c>
      <c r="L411" s="28" t="s">
        <v>1389</v>
      </c>
      <c r="M411" s="35" t="s">
        <v>123</v>
      </c>
    </row>
    <row r="412" spans="1:13" ht="89.25" x14ac:dyDescent="0.25">
      <c r="A412" s="13">
        <f t="shared" si="7"/>
        <v>406</v>
      </c>
      <c r="B412" s="28" t="s">
        <v>588</v>
      </c>
      <c r="C412" s="29" t="s">
        <v>588</v>
      </c>
      <c r="D412" s="30" t="s">
        <v>1390</v>
      </c>
      <c r="E412" s="31" t="s">
        <v>41</v>
      </c>
      <c r="F412" s="32" t="s">
        <v>532</v>
      </c>
      <c r="G412" s="32" t="s">
        <v>34</v>
      </c>
      <c r="H412" s="33" t="s">
        <v>590</v>
      </c>
      <c r="I412" s="32" t="s">
        <v>1391</v>
      </c>
      <c r="J412" s="32" t="s">
        <v>923</v>
      </c>
      <c r="K412" s="28" t="s">
        <v>1223</v>
      </c>
      <c r="L412" s="28" t="s">
        <v>1392</v>
      </c>
      <c r="M412" s="35" t="s">
        <v>723</v>
      </c>
    </row>
    <row r="413" spans="1:13" ht="331.5" x14ac:dyDescent="0.25">
      <c r="A413" s="13">
        <f t="shared" si="7"/>
        <v>407</v>
      </c>
      <c r="B413" s="28" t="s">
        <v>588</v>
      </c>
      <c r="C413" s="29" t="s">
        <v>588</v>
      </c>
      <c r="D413" s="30" t="s">
        <v>1393</v>
      </c>
      <c r="E413" s="31" t="s">
        <v>41</v>
      </c>
      <c r="F413" s="32" t="s">
        <v>532</v>
      </c>
      <c r="G413" s="32" t="s">
        <v>34</v>
      </c>
      <c r="H413" s="33" t="s">
        <v>287</v>
      </c>
      <c r="I413" s="79">
        <v>4529.5308000000005</v>
      </c>
      <c r="J413" s="32" t="s">
        <v>923</v>
      </c>
      <c r="K413" s="28" t="s">
        <v>1223</v>
      </c>
      <c r="L413" s="28" t="s">
        <v>1394</v>
      </c>
      <c r="M413" s="35" t="s">
        <v>723</v>
      </c>
    </row>
    <row r="414" spans="1:13" ht="38.25" x14ac:dyDescent="0.25">
      <c r="A414" s="13">
        <f t="shared" si="7"/>
        <v>408</v>
      </c>
      <c r="B414" s="28" t="s">
        <v>433</v>
      </c>
      <c r="C414" s="29" t="s">
        <v>1306</v>
      </c>
      <c r="D414" s="30" t="s">
        <v>1395</v>
      </c>
      <c r="E414" s="31" t="s">
        <v>1240</v>
      </c>
      <c r="F414" s="32" t="s">
        <v>618</v>
      </c>
      <c r="G414" s="32" t="s">
        <v>92</v>
      </c>
      <c r="H414" s="33" t="s">
        <v>590</v>
      </c>
      <c r="I414" s="32" t="s">
        <v>1396</v>
      </c>
      <c r="J414" s="32" t="s">
        <v>1397</v>
      </c>
      <c r="K414" s="28" t="s">
        <v>1223</v>
      </c>
      <c r="L414" s="28" t="s">
        <v>1186</v>
      </c>
      <c r="M414" s="35" t="s">
        <v>723</v>
      </c>
    </row>
    <row r="415" spans="1:13" ht="76.5" x14ac:dyDescent="0.25">
      <c r="A415" s="13">
        <f t="shared" si="7"/>
        <v>409</v>
      </c>
      <c r="B415" s="28" t="s">
        <v>202</v>
      </c>
      <c r="C415" s="29" t="s">
        <v>882</v>
      </c>
      <c r="D415" s="30" t="s">
        <v>1398</v>
      </c>
      <c r="E415" s="31" t="s">
        <v>205</v>
      </c>
      <c r="F415" s="32" t="s">
        <v>73</v>
      </c>
      <c r="G415" s="32" t="s">
        <v>34</v>
      </c>
      <c r="H415" s="33">
        <v>1</v>
      </c>
      <c r="I415" s="81">
        <f>923.2*1.2</f>
        <v>1107.8399999999999</v>
      </c>
      <c r="J415" s="32" t="s">
        <v>1399</v>
      </c>
      <c r="K415" s="28" t="s">
        <v>759</v>
      </c>
      <c r="L415" s="28" t="s">
        <v>1400</v>
      </c>
      <c r="M415" s="35" t="s">
        <v>38</v>
      </c>
    </row>
    <row r="416" spans="1:13" ht="76.5" x14ac:dyDescent="0.25">
      <c r="A416" s="13">
        <f t="shared" si="7"/>
        <v>410</v>
      </c>
      <c r="B416" s="28" t="s">
        <v>466</v>
      </c>
      <c r="C416" s="29" t="s">
        <v>467</v>
      </c>
      <c r="D416" s="30" t="s">
        <v>1401</v>
      </c>
      <c r="E416" s="31" t="s">
        <v>350</v>
      </c>
      <c r="F416" s="32" t="s">
        <v>351</v>
      </c>
      <c r="G416" s="32" t="s">
        <v>469</v>
      </c>
      <c r="H416" s="33" t="s">
        <v>93</v>
      </c>
      <c r="I416" s="32" t="s">
        <v>1402</v>
      </c>
      <c r="J416" s="32" t="s">
        <v>1403</v>
      </c>
      <c r="K416" s="28" t="s">
        <v>759</v>
      </c>
      <c r="L416" s="28" t="s">
        <v>1404</v>
      </c>
      <c r="M416" s="32" t="s">
        <v>575</v>
      </c>
    </row>
    <row r="417" spans="1:13" ht="76.5" x14ac:dyDescent="0.25">
      <c r="A417" s="13">
        <f t="shared" si="7"/>
        <v>411</v>
      </c>
      <c r="B417" s="28" t="s">
        <v>356</v>
      </c>
      <c r="C417" s="29" t="s">
        <v>356</v>
      </c>
      <c r="D417" s="30" t="s">
        <v>1202</v>
      </c>
      <c r="E417" s="31" t="s">
        <v>350</v>
      </c>
      <c r="F417" s="32" t="s">
        <v>351</v>
      </c>
      <c r="G417" s="32" t="s">
        <v>92</v>
      </c>
      <c r="H417" s="33" t="s">
        <v>93</v>
      </c>
      <c r="I417" s="32" t="s">
        <v>1405</v>
      </c>
      <c r="J417" s="32" t="s">
        <v>1406</v>
      </c>
      <c r="K417" s="28" t="s">
        <v>759</v>
      </c>
      <c r="L417" s="28" t="s">
        <v>1389</v>
      </c>
      <c r="M417" s="32" t="s">
        <v>575</v>
      </c>
    </row>
    <row r="418" spans="1:13" ht="127.5" x14ac:dyDescent="0.25">
      <c r="A418" s="13">
        <f t="shared" si="7"/>
        <v>412</v>
      </c>
      <c r="B418" s="28" t="s">
        <v>387</v>
      </c>
      <c r="C418" s="29" t="s">
        <v>387</v>
      </c>
      <c r="D418" s="30" t="s">
        <v>388</v>
      </c>
      <c r="E418" s="31" t="s">
        <v>1407</v>
      </c>
      <c r="F418" s="32" t="s">
        <v>369</v>
      </c>
      <c r="G418" s="32" t="s">
        <v>92</v>
      </c>
      <c r="H418" s="33" t="s">
        <v>93</v>
      </c>
      <c r="I418" s="32" t="s">
        <v>1408</v>
      </c>
      <c r="J418" s="32" t="s">
        <v>1409</v>
      </c>
      <c r="K418" s="28" t="s">
        <v>759</v>
      </c>
      <c r="L418" s="28" t="s">
        <v>1389</v>
      </c>
      <c r="M418" s="32" t="s">
        <v>575</v>
      </c>
    </row>
    <row r="419" spans="1:13" ht="25.5" x14ac:dyDescent="0.25">
      <c r="A419" s="13">
        <f t="shared" si="7"/>
        <v>413</v>
      </c>
      <c r="B419" s="28" t="s">
        <v>381</v>
      </c>
      <c r="C419" s="29" t="s">
        <v>1410</v>
      </c>
      <c r="D419" s="30" t="s">
        <v>1411</v>
      </c>
      <c r="E419" s="31" t="s">
        <v>1199</v>
      </c>
      <c r="F419" s="32" t="s">
        <v>294</v>
      </c>
      <c r="G419" s="32" t="s">
        <v>92</v>
      </c>
      <c r="H419" s="33" t="s">
        <v>871</v>
      </c>
      <c r="I419" s="80">
        <v>218.4</v>
      </c>
      <c r="J419" s="32" t="s">
        <v>699</v>
      </c>
      <c r="K419" s="28" t="s">
        <v>1005</v>
      </c>
      <c r="L419" s="28" t="s">
        <v>1412</v>
      </c>
      <c r="M419" s="35" t="s">
        <v>123</v>
      </c>
    </row>
    <row r="420" spans="1:13" ht="89.25" x14ac:dyDescent="0.25">
      <c r="A420" s="13">
        <f t="shared" si="7"/>
        <v>414</v>
      </c>
      <c r="B420" s="28" t="s">
        <v>1413</v>
      </c>
      <c r="C420" s="29" t="s">
        <v>944</v>
      </c>
      <c r="D420" s="30" t="s">
        <v>1414</v>
      </c>
      <c r="E420" s="31" t="s">
        <v>1415</v>
      </c>
      <c r="F420" s="32" t="s">
        <v>946</v>
      </c>
      <c r="G420" s="32" t="s">
        <v>92</v>
      </c>
      <c r="H420" s="33" t="s">
        <v>93</v>
      </c>
      <c r="I420" s="50">
        <v>1680</v>
      </c>
      <c r="J420" s="32" t="s">
        <v>1416</v>
      </c>
      <c r="K420" s="28" t="s">
        <v>759</v>
      </c>
      <c r="L420" s="28" t="s">
        <v>1417</v>
      </c>
      <c r="M420" s="35" t="s">
        <v>123</v>
      </c>
    </row>
    <row r="421" spans="1:13" ht="89.25" x14ac:dyDescent="0.25">
      <c r="A421" s="13">
        <f t="shared" si="7"/>
        <v>415</v>
      </c>
      <c r="B421" s="28" t="s">
        <v>461</v>
      </c>
      <c r="C421" s="29" t="s">
        <v>461</v>
      </c>
      <c r="D421" s="30" t="s">
        <v>464</v>
      </c>
      <c r="E421" s="31" t="s">
        <v>350</v>
      </c>
      <c r="F421" s="32" t="s">
        <v>351</v>
      </c>
      <c r="G421" s="32" t="s">
        <v>92</v>
      </c>
      <c r="H421" s="33" t="s">
        <v>93</v>
      </c>
      <c r="I421" s="50">
        <v>20000</v>
      </c>
      <c r="J421" s="32" t="s">
        <v>1418</v>
      </c>
      <c r="K421" s="28" t="s">
        <v>759</v>
      </c>
      <c r="L421" s="28" t="s">
        <v>760</v>
      </c>
      <c r="M421" s="35" t="s">
        <v>437</v>
      </c>
    </row>
    <row r="422" spans="1:13" ht="89.25" x14ac:dyDescent="0.25">
      <c r="A422" s="13">
        <f t="shared" si="7"/>
        <v>416</v>
      </c>
      <c r="B422" s="28" t="s">
        <v>461</v>
      </c>
      <c r="C422" s="29" t="s">
        <v>461</v>
      </c>
      <c r="D422" s="30" t="s">
        <v>462</v>
      </c>
      <c r="E422" s="31" t="s">
        <v>350</v>
      </c>
      <c r="F422" s="32" t="s">
        <v>351</v>
      </c>
      <c r="G422" s="32" t="s">
        <v>92</v>
      </c>
      <c r="H422" s="33" t="s">
        <v>93</v>
      </c>
      <c r="I422" s="50">
        <v>20000</v>
      </c>
      <c r="J422" s="32" t="s">
        <v>1418</v>
      </c>
      <c r="K422" s="28" t="s">
        <v>759</v>
      </c>
      <c r="L422" s="28" t="s">
        <v>760</v>
      </c>
      <c r="M422" s="35" t="s">
        <v>437</v>
      </c>
    </row>
    <row r="423" spans="1:13" ht="63.75" x14ac:dyDescent="0.25">
      <c r="A423" s="13">
        <f t="shared" si="7"/>
        <v>417</v>
      </c>
      <c r="B423" s="28" t="s">
        <v>534</v>
      </c>
      <c r="C423" s="29" t="s">
        <v>1419</v>
      </c>
      <c r="D423" s="30" t="s">
        <v>1420</v>
      </c>
      <c r="E423" s="31" t="s">
        <v>1421</v>
      </c>
      <c r="F423" s="32" t="s">
        <v>946</v>
      </c>
      <c r="G423" s="32" t="s">
        <v>1422</v>
      </c>
      <c r="H423" s="33" t="s">
        <v>93</v>
      </c>
      <c r="I423" s="81">
        <v>2242.944</v>
      </c>
      <c r="J423" s="32" t="s">
        <v>1423</v>
      </c>
      <c r="K423" s="28" t="s">
        <v>759</v>
      </c>
      <c r="L423" s="28" t="s">
        <v>1389</v>
      </c>
      <c r="M423" s="35" t="s">
        <v>575</v>
      </c>
    </row>
    <row r="424" spans="1:13" ht="140.25" x14ac:dyDescent="0.25">
      <c r="A424" s="13">
        <f t="shared" si="7"/>
        <v>418</v>
      </c>
      <c r="B424" s="28" t="s">
        <v>454</v>
      </c>
      <c r="C424" s="29" t="s">
        <v>1424</v>
      </c>
      <c r="D424" s="30" t="s">
        <v>1425</v>
      </c>
      <c r="E424" s="31" t="s">
        <v>1426</v>
      </c>
      <c r="F424" s="32" t="s">
        <v>602</v>
      </c>
      <c r="G424" s="32" t="s">
        <v>92</v>
      </c>
      <c r="H424" s="33" t="s">
        <v>93</v>
      </c>
      <c r="I424" s="50">
        <v>2500</v>
      </c>
      <c r="J424" s="32" t="s">
        <v>1423</v>
      </c>
      <c r="K424" s="28" t="s">
        <v>759</v>
      </c>
      <c r="L424" s="28" t="s">
        <v>1389</v>
      </c>
      <c r="M424" s="35" t="s">
        <v>575</v>
      </c>
    </row>
    <row r="425" spans="1:13" ht="127.5" x14ac:dyDescent="0.25">
      <c r="A425" s="13">
        <f t="shared" si="7"/>
        <v>419</v>
      </c>
      <c r="B425" s="28" t="s">
        <v>39</v>
      </c>
      <c r="C425" s="29" t="s">
        <v>179</v>
      </c>
      <c r="D425" s="30" t="s">
        <v>1427</v>
      </c>
      <c r="E425" s="31" t="s">
        <v>41</v>
      </c>
      <c r="F425" s="32" t="s">
        <v>532</v>
      </c>
      <c r="G425" s="32" t="s">
        <v>34</v>
      </c>
      <c r="H425" s="33" t="s">
        <v>590</v>
      </c>
      <c r="I425" s="32">
        <v>163.84399999999999</v>
      </c>
      <c r="J425" s="32" t="s">
        <v>344</v>
      </c>
      <c r="K425" s="28" t="s">
        <v>1005</v>
      </c>
      <c r="L425" s="28" t="s">
        <v>968</v>
      </c>
      <c r="M425" s="35" t="s">
        <v>723</v>
      </c>
    </row>
    <row r="426" spans="1:13" ht="408.75" x14ac:dyDescent="0.25">
      <c r="A426" s="14">
        <f>A425+1</f>
        <v>420</v>
      </c>
      <c r="B426" s="87" t="s">
        <v>974</v>
      </c>
      <c r="C426" s="88" t="s">
        <v>975</v>
      </c>
      <c r="D426" s="89" t="s">
        <v>1428</v>
      </c>
      <c r="E426" s="90" t="s">
        <v>41</v>
      </c>
      <c r="F426" s="15" t="s">
        <v>532</v>
      </c>
      <c r="G426" s="15" t="s">
        <v>191</v>
      </c>
      <c r="H426" s="91" t="s">
        <v>1429</v>
      </c>
      <c r="I426" s="15" t="s">
        <v>1430</v>
      </c>
      <c r="J426" s="15" t="s">
        <v>1431</v>
      </c>
      <c r="K426" s="87" t="s">
        <v>759</v>
      </c>
      <c r="L426" s="87" t="s">
        <v>1432</v>
      </c>
      <c r="M426" s="115" t="s">
        <v>723</v>
      </c>
    </row>
    <row r="427" spans="1:13" ht="89.25" x14ac:dyDescent="0.25">
      <c r="A427" s="15"/>
      <c r="B427" s="87"/>
      <c r="C427" s="88"/>
      <c r="D427" s="93" t="s">
        <v>1433</v>
      </c>
      <c r="E427" s="90"/>
      <c r="F427" s="15"/>
      <c r="G427" s="15"/>
      <c r="H427" s="91"/>
      <c r="I427" s="15"/>
      <c r="J427" s="15"/>
      <c r="K427" s="87"/>
      <c r="L427" s="87"/>
      <c r="M427" s="115"/>
    </row>
    <row r="428" spans="1:13" ht="38.25" x14ac:dyDescent="0.25">
      <c r="A428" s="13">
        <f>A426+1</f>
        <v>421</v>
      </c>
      <c r="B428" s="28" t="s">
        <v>478</v>
      </c>
      <c r="C428" s="29" t="s">
        <v>1134</v>
      </c>
      <c r="D428" s="30" t="s">
        <v>1135</v>
      </c>
      <c r="E428" s="31" t="s">
        <v>1070</v>
      </c>
      <c r="F428" s="32" t="s">
        <v>481</v>
      </c>
      <c r="G428" s="32" t="s">
        <v>93</v>
      </c>
      <c r="H428" s="32" t="s">
        <v>93</v>
      </c>
      <c r="I428" s="50">
        <v>300</v>
      </c>
      <c r="J428" s="32" t="s">
        <v>699</v>
      </c>
      <c r="K428" s="28" t="s">
        <v>1118</v>
      </c>
      <c r="L428" s="28" t="s">
        <v>1434</v>
      </c>
      <c r="M428" s="32" t="s">
        <v>96</v>
      </c>
    </row>
    <row r="429" spans="1:13" ht="51" x14ac:dyDescent="0.25">
      <c r="A429" s="13">
        <f>A428+1</f>
        <v>422</v>
      </c>
      <c r="B429" s="28" t="s">
        <v>1435</v>
      </c>
      <c r="C429" s="29" t="s">
        <v>1436</v>
      </c>
      <c r="D429" s="30" t="s">
        <v>1437</v>
      </c>
      <c r="E429" s="116" t="s">
        <v>1320</v>
      </c>
      <c r="F429" s="32" t="s">
        <v>532</v>
      </c>
      <c r="G429" s="32" t="s">
        <v>1438</v>
      </c>
      <c r="H429" s="33" t="s">
        <v>1439</v>
      </c>
      <c r="I429" s="50">
        <v>1220.8800000000001</v>
      </c>
      <c r="J429" s="32" t="s">
        <v>923</v>
      </c>
      <c r="K429" s="28" t="s">
        <v>1118</v>
      </c>
      <c r="L429" s="28" t="s">
        <v>1005</v>
      </c>
      <c r="M429" s="32" t="s">
        <v>96</v>
      </c>
    </row>
    <row r="430" spans="1:13" ht="89.25" x14ac:dyDescent="0.25">
      <c r="A430" s="13">
        <f>A429+1</f>
        <v>423</v>
      </c>
      <c r="B430" s="28" t="s">
        <v>1440</v>
      </c>
      <c r="C430" s="29" t="s">
        <v>434</v>
      </c>
      <c r="D430" s="30" t="s">
        <v>1441</v>
      </c>
      <c r="E430" s="31" t="s">
        <v>350</v>
      </c>
      <c r="F430" s="32" t="s">
        <v>351</v>
      </c>
      <c r="G430" s="32" t="s">
        <v>92</v>
      </c>
      <c r="H430" s="33" t="s">
        <v>93</v>
      </c>
      <c r="I430" s="32" t="s">
        <v>587</v>
      </c>
      <c r="J430" s="32" t="s">
        <v>1442</v>
      </c>
      <c r="K430" s="28" t="s">
        <v>759</v>
      </c>
      <c r="L430" s="28" t="s">
        <v>1404</v>
      </c>
      <c r="M430" s="35" t="s">
        <v>437</v>
      </c>
    </row>
    <row r="431" spans="1:13" ht="127.5" x14ac:dyDescent="0.25">
      <c r="A431" s="13">
        <f t="shared" ref="A431:A490" si="8">A430+1</f>
        <v>424</v>
      </c>
      <c r="B431" s="28" t="s">
        <v>390</v>
      </c>
      <c r="C431" s="29" t="s">
        <v>390</v>
      </c>
      <c r="D431" s="30" t="s">
        <v>391</v>
      </c>
      <c r="E431" s="31" t="s">
        <v>1407</v>
      </c>
      <c r="F431" s="32" t="s">
        <v>369</v>
      </c>
      <c r="G431" s="32" t="s">
        <v>92</v>
      </c>
      <c r="H431" s="33" t="s">
        <v>93</v>
      </c>
      <c r="I431" s="32" t="s">
        <v>591</v>
      </c>
      <c r="J431" s="32" t="s">
        <v>1443</v>
      </c>
      <c r="K431" s="28" t="s">
        <v>759</v>
      </c>
      <c r="L431" s="28" t="s">
        <v>1389</v>
      </c>
      <c r="M431" s="35" t="s">
        <v>575</v>
      </c>
    </row>
    <row r="432" spans="1:13" ht="127.5" x14ac:dyDescent="0.25">
      <c r="A432" s="13">
        <f t="shared" si="8"/>
        <v>425</v>
      </c>
      <c r="B432" s="28" t="s">
        <v>381</v>
      </c>
      <c r="C432" s="29" t="s">
        <v>381</v>
      </c>
      <c r="D432" s="30" t="s">
        <v>393</v>
      </c>
      <c r="E432" s="31" t="s">
        <v>1407</v>
      </c>
      <c r="F432" s="32" t="s">
        <v>369</v>
      </c>
      <c r="G432" s="32" t="s">
        <v>92</v>
      </c>
      <c r="H432" s="33" t="s">
        <v>93</v>
      </c>
      <c r="I432" s="32" t="s">
        <v>1402</v>
      </c>
      <c r="J432" s="32" t="s">
        <v>1444</v>
      </c>
      <c r="K432" s="28" t="s">
        <v>759</v>
      </c>
      <c r="L432" s="28" t="s">
        <v>1389</v>
      </c>
      <c r="M432" s="35" t="s">
        <v>575</v>
      </c>
    </row>
    <row r="433" spans="1:13" ht="89.25" x14ac:dyDescent="0.25">
      <c r="A433" s="13">
        <f t="shared" si="8"/>
        <v>426</v>
      </c>
      <c r="B433" s="28" t="s">
        <v>428</v>
      </c>
      <c r="C433" s="29" t="s">
        <v>428</v>
      </c>
      <c r="D433" s="30" t="s">
        <v>444</v>
      </c>
      <c r="E433" s="31" t="s">
        <v>445</v>
      </c>
      <c r="F433" s="32" t="s">
        <v>446</v>
      </c>
      <c r="G433" s="32" t="s">
        <v>92</v>
      </c>
      <c r="H433" s="33" t="s">
        <v>93</v>
      </c>
      <c r="I433" s="32" t="s">
        <v>587</v>
      </c>
      <c r="J433" s="32" t="s">
        <v>1445</v>
      </c>
      <c r="K433" s="28" t="s">
        <v>759</v>
      </c>
      <c r="L433" s="28" t="s">
        <v>760</v>
      </c>
      <c r="M433" s="35" t="s">
        <v>437</v>
      </c>
    </row>
    <row r="434" spans="1:13" ht="102" x14ac:dyDescent="0.25">
      <c r="A434" s="13">
        <f t="shared" si="8"/>
        <v>427</v>
      </c>
      <c r="B434" s="28" t="s">
        <v>625</v>
      </c>
      <c r="C434" s="29" t="s">
        <v>625</v>
      </c>
      <c r="D434" s="30" t="s">
        <v>1446</v>
      </c>
      <c r="E434" s="31" t="s">
        <v>368</v>
      </c>
      <c r="F434" s="32" t="s">
        <v>876</v>
      </c>
      <c r="G434" s="32" t="s">
        <v>1447</v>
      </c>
      <c r="H434" s="33" t="s">
        <v>93</v>
      </c>
      <c r="I434" s="32" t="s">
        <v>591</v>
      </c>
      <c r="J434" s="32" t="s">
        <v>1443</v>
      </c>
      <c r="K434" s="28" t="s">
        <v>759</v>
      </c>
      <c r="L434" s="28" t="s">
        <v>760</v>
      </c>
      <c r="M434" s="35" t="s">
        <v>437</v>
      </c>
    </row>
    <row r="435" spans="1:13" ht="102" x14ac:dyDescent="0.25">
      <c r="A435" s="13">
        <f t="shared" si="8"/>
        <v>428</v>
      </c>
      <c r="B435" s="28" t="s">
        <v>551</v>
      </c>
      <c r="C435" s="29" t="s">
        <v>1448</v>
      </c>
      <c r="D435" s="30" t="s">
        <v>553</v>
      </c>
      <c r="E435" s="31" t="s">
        <v>362</v>
      </c>
      <c r="F435" s="32" t="s">
        <v>369</v>
      </c>
      <c r="G435" s="32" t="s">
        <v>1438</v>
      </c>
      <c r="H435" s="33" t="s">
        <v>93</v>
      </c>
      <c r="I435" s="32" t="s">
        <v>1449</v>
      </c>
      <c r="J435" s="32" t="s">
        <v>1443</v>
      </c>
      <c r="K435" s="28" t="s">
        <v>759</v>
      </c>
      <c r="L435" s="28" t="s">
        <v>760</v>
      </c>
      <c r="M435" s="35" t="s">
        <v>575</v>
      </c>
    </row>
    <row r="436" spans="1:13" ht="76.5" x14ac:dyDescent="0.25">
      <c r="A436" s="13">
        <f t="shared" si="8"/>
        <v>429</v>
      </c>
      <c r="B436" s="28" t="s">
        <v>1450</v>
      </c>
      <c r="C436" s="29" t="s">
        <v>1451</v>
      </c>
      <c r="D436" s="30" t="s">
        <v>1452</v>
      </c>
      <c r="E436" s="31" t="s">
        <v>1453</v>
      </c>
      <c r="F436" s="32" t="s">
        <v>876</v>
      </c>
      <c r="G436" s="32" t="s">
        <v>915</v>
      </c>
      <c r="H436" s="33" t="s">
        <v>590</v>
      </c>
      <c r="I436" s="32" t="s">
        <v>1454</v>
      </c>
      <c r="J436" s="32" t="s">
        <v>1455</v>
      </c>
      <c r="K436" s="28" t="s">
        <v>1005</v>
      </c>
      <c r="L436" s="28" t="s">
        <v>968</v>
      </c>
      <c r="M436" s="35" t="s">
        <v>38</v>
      </c>
    </row>
    <row r="437" spans="1:13" ht="89.25" x14ac:dyDescent="0.25">
      <c r="A437" s="13">
        <f t="shared" si="8"/>
        <v>430</v>
      </c>
      <c r="B437" s="28" t="s">
        <v>1232</v>
      </c>
      <c r="C437" s="29" t="s">
        <v>1233</v>
      </c>
      <c r="D437" s="30" t="s">
        <v>1456</v>
      </c>
      <c r="E437" s="31" t="s">
        <v>145</v>
      </c>
      <c r="F437" s="32" t="s">
        <v>1088</v>
      </c>
      <c r="G437" s="32" t="s">
        <v>34</v>
      </c>
      <c r="H437" s="33">
        <v>3</v>
      </c>
      <c r="I437" s="50">
        <f>(448000*1.2+268800*1.2+268800*1.2)/1000</f>
        <v>1182.72</v>
      </c>
      <c r="J437" s="32" t="s">
        <v>1457</v>
      </c>
      <c r="K437" s="28" t="s">
        <v>759</v>
      </c>
      <c r="L437" s="28" t="s">
        <v>1458</v>
      </c>
      <c r="M437" s="32" t="s">
        <v>123</v>
      </c>
    </row>
    <row r="438" spans="1:13" ht="63.75" x14ac:dyDescent="0.25">
      <c r="A438" s="13">
        <f t="shared" si="8"/>
        <v>431</v>
      </c>
      <c r="B438" s="28" t="s">
        <v>1459</v>
      </c>
      <c r="C438" s="29" t="s">
        <v>1459</v>
      </c>
      <c r="D438" s="30" t="s">
        <v>543</v>
      </c>
      <c r="E438" s="31" t="s">
        <v>544</v>
      </c>
      <c r="F438" s="32" t="s">
        <v>1460</v>
      </c>
      <c r="G438" s="32" t="s">
        <v>92</v>
      </c>
      <c r="H438" s="33" t="s">
        <v>93</v>
      </c>
      <c r="I438" s="50">
        <v>2000</v>
      </c>
      <c r="J438" s="32" t="s">
        <v>1461</v>
      </c>
      <c r="K438" s="28" t="s">
        <v>759</v>
      </c>
      <c r="L438" s="28" t="s">
        <v>1404</v>
      </c>
      <c r="M438" s="35" t="s">
        <v>575</v>
      </c>
    </row>
    <row r="439" spans="1:13" ht="63.75" x14ac:dyDescent="0.25">
      <c r="A439" s="13">
        <f t="shared" si="8"/>
        <v>432</v>
      </c>
      <c r="B439" s="28" t="s">
        <v>546</v>
      </c>
      <c r="C439" s="29" t="s">
        <v>1462</v>
      </c>
      <c r="D439" s="30" t="s">
        <v>548</v>
      </c>
      <c r="E439" s="31" t="s">
        <v>549</v>
      </c>
      <c r="F439" s="32" t="s">
        <v>1460</v>
      </c>
      <c r="G439" s="32" t="s">
        <v>92</v>
      </c>
      <c r="H439" s="33" t="s">
        <v>93</v>
      </c>
      <c r="I439" s="50">
        <v>1500</v>
      </c>
      <c r="J439" s="32" t="s">
        <v>1463</v>
      </c>
      <c r="K439" s="28" t="s">
        <v>759</v>
      </c>
      <c r="L439" s="28" t="s">
        <v>1404</v>
      </c>
      <c r="M439" s="35" t="s">
        <v>575</v>
      </c>
    </row>
    <row r="440" spans="1:13" ht="25.5" x14ac:dyDescent="0.25">
      <c r="A440" s="13">
        <f t="shared" si="8"/>
        <v>433</v>
      </c>
      <c r="B440" s="28" t="s">
        <v>1464</v>
      </c>
      <c r="C440" s="29" t="s">
        <v>1464</v>
      </c>
      <c r="D440" s="30" t="s">
        <v>1465</v>
      </c>
      <c r="E440" s="31" t="s">
        <v>695</v>
      </c>
      <c r="F440" s="32" t="s">
        <v>73</v>
      </c>
      <c r="G440" s="32" t="s">
        <v>92</v>
      </c>
      <c r="H440" s="33">
        <v>9</v>
      </c>
      <c r="I440" s="32" t="s">
        <v>1466</v>
      </c>
      <c r="J440" s="32" t="s">
        <v>832</v>
      </c>
      <c r="K440" s="28" t="s">
        <v>1005</v>
      </c>
      <c r="L440" s="28" t="s">
        <v>968</v>
      </c>
      <c r="M440" s="35" t="s">
        <v>38</v>
      </c>
    </row>
    <row r="441" spans="1:13" ht="25.5" x14ac:dyDescent="0.25">
      <c r="A441" s="13">
        <f t="shared" si="8"/>
        <v>434</v>
      </c>
      <c r="B441" s="28" t="s">
        <v>1464</v>
      </c>
      <c r="C441" s="29" t="s">
        <v>1464</v>
      </c>
      <c r="D441" s="30" t="s">
        <v>1467</v>
      </c>
      <c r="E441" s="31" t="s">
        <v>695</v>
      </c>
      <c r="F441" s="32" t="s">
        <v>73</v>
      </c>
      <c r="G441" s="32" t="s">
        <v>92</v>
      </c>
      <c r="H441" s="33">
        <v>25</v>
      </c>
      <c r="I441" s="32">
        <v>511.77699999999999</v>
      </c>
      <c r="J441" s="32" t="s">
        <v>832</v>
      </c>
      <c r="K441" s="28" t="s">
        <v>1005</v>
      </c>
      <c r="L441" s="28" t="s">
        <v>968</v>
      </c>
      <c r="M441" s="35" t="s">
        <v>38</v>
      </c>
    </row>
    <row r="442" spans="1:13" ht="114.75" x14ac:dyDescent="0.25">
      <c r="A442" s="13">
        <f t="shared" si="8"/>
        <v>435</v>
      </c>
      <c r="B442" s="28" t="s">
        <v>1468</v>
      </c>
      <c r="C442" s="29" t="s">
        <v>1469</v>
      </c>
      <c r="D442" s="30" t="s">
        <v>1470</v>
      </c>
      <c r="E442" s="31" t="s">
        <v>926</v>
      </c>
      <c r="F442" s="32" t="s">
        <v>1460</v>
      </c>
      <c r="G442" s="32" t="s">
        <v>92</v>
      </c>
      <c r="H442" s="33" t="s">
        <v>93</v>
      </c>
      <c r="I442" s="50">
        <v>15000</v>
      </c>
      <c r="J442" s="32" t="s">
        <v>1471</v>
      </c>
      <c r="K442" s="28" t="s">
        <v>759</v>
      </c>
      <c r="L442" s="28" t="s">
        <v>1404</v>
      </c>
      <c r="M442" s="35" t="s">
        <v>575</v>
      </c>
    </row>
    <row r="443" spans="1:13" ht="63.75" x14ac:dyDescent="0.25">
      <c r="A443" s="13">
        <f t="shared" si="8"/>
        <v>436</v>
      </c>
      <c r="B443" s="28" t="s">
        <v>576</v>
      </c>
      <c r="C443" s="29" t="s">
        <v>577</v>
      </c>
      <c r="D443" s="30" t="s">
        <v>1472</v>
      </c>
      <c r="E443" s="31" t="s">
        <v>695</v>
      </c>
      <c r="F443" s="32" t="s">
        <v>1460</v>
      </c>
      <c r="G443" s="32" t="s">
        <v>92</v>
      </c>
      <c r="H443" s="33" t="s">
        <v>93</v>
      </c>
      <c r="I443" s="32" t="s">
        <v>580</v>
      </c>
      <c r="J443" s="32" t="s">
        <v>1473</v>
      </c>
      <c r="K443" s="28" t="s">
        <v>759</v>
      </c>
      <c r="L443" s="28" t="s">
        <v>1404</v>
      </c>
      <c r="M443" s="35" t="s">
        <v>575</v>
      </c>
    </row>
    <row r="444" spans="1:13" ht="369.75" x14ac:dyDescent="0.25">
      <c r="A444" s="13">
        <f t="shared" si="8"/>
        <v>437</v>
      </c>
      <c r="B444" s="28" t="s">
        <v>588</v>
      </c>
      <c r="C444" s="29" t="s">
        <v>588</v>
      </c>
      <c r="D444" s="30" t="s">
        <v>1474</v>
      </c>
      <c r="E444" s="31" t="s">
        <v>41</v>
      </c>
      <c r="F444" s="32" t="s">
        <v>532</v>
      </c>
      <c r="G444" s="32" t="s">
        <v>34</v>
      </c>
      <c r="H444" s="33" t="s">
        <v>994</v>
      </c>
      <c r="I444" s="32" t="s">
        <v>1475</v>
      </c>
      <c r="J444" s="32" t="s">
        <v>923</v>
      </c>
      <c r="K444" s="28" t="s">
        <v>1005</v>
      </c>
      <c r="L444" s="28" t="s">
        <v>1476</v>
      </c>
      <c r="M444" s="32" t="s">
        <v>723</v>
      </c>
    </row>
    <row r="445" spans="1:13" ht="102" x14ac:dyDescent="0.25">
      <c r="A445" s="13">
        <f t="shared" si="8"/>
        <v>438</v>
      </c>
      <c r="B445" s="28" t="s">
        <v>1477</v>
      </c>
      <c r="C445" s="29" t="s">
        <v>517</v>
      </c>
      <c r="D445" s="30" t="s">
        <v>519</v>
      </c>
      <c r="E445" s="31" t="s">
        <v>527</v>
      </c>
      <c r="F445" s="32" t="s">
        <v>1218</v>
      </c>
      <c r="G445" s="32" t="s">
        <v>1478</v>
      </c>
      <c r="H445" s="33" t="s">
        <v>93</v>
      </c>
      <c r="I445" s="50">
        <v>5000</v>
      </c>
      <c r="J445" s="32" t="s">
        <v>1479</v>
      </c>
      <c r="K445" s="28" t="s">
        <v>759</v>
      </c>
      <c r="L445" s="28" t="s">
        <v>1404</v>
      </c>
      <c r="M445" s="32" t="s">
        <v>575</v>
      </c>
    </row>
    <row r="446" spans="1:13" ht="89.25" x14ac:dyDescent="0.25">
      <c r="A446" s="13">
        <f t="shared" si="8"/>
        <v>439</v>
      </c>
      <c r="B446" s="28" t="s">
        <v>627</v>
      </c>
      <c r="C446" s="29" t="s">
        <v>627</v>
      </c>
      <c r="D446" s="30" t="s">
        <v>1480</v>
      </c>
      <c r="E446" s="31" t="s">
        <v>1481</v>
      </c>
      <c r="F446" s="32" t="s">
        <v>338</v>
      </c>
      <c r="G446" s="32" t="s">
        <v>92</v>
      </c>
      <c r="H446" s="33" t="s">
        <v>93</v>
      </c>
      <c r="I446" s="32" t="s">
        <v>583</v>
      </c>
      <c r="J446" s="32" t="s">
        <v>1482</v>
      </c>
      <c r="K446" s="28" t="s">
        <v>759</v>
      </c>
      <c r="L446" s="28" t="s">
        <v>760</v>
      </c>
      <c r="M446" s="32" t="s">
        <v>437</v>
      </c>
    </row>
    <row r="447" spans="1:13" ht="51" x14ac:dyDescent="0.25">
      <c r="A447" s="13">
        <f t="shared" si="8"/>
        <v>440</v>
      </c>
      <c r="B447" s="28" t="s">
        <v>390</v>
      </c>
      <c r="C447" s="29" t="s">
        <v>1483</v>
      </c>
      <c r="D447" s="30" t="s">
        <v>1484</v>
      </c>
      <c r="E447" s="31" t="s">
        <v>350</v>
      </c>
      <c r="F447" s="32" t="s">
        <v>351</v>
      </c>
      <c r="G447" s="32" t="s">
        <v>92</v>
      </c>
      <c r="H447" s="33" t="s">
        <v>1485</v>
      </c>
      <c r="I447" s="32" t="s">
        <v>1486</v>
      </c>
      <c r="J447" s="32" t="s">
        <v>344</v>
      </c>
      <c r="K447" s="28" t="s">
        <v>1005</v>
      </c>
      <c r="L447" s="28" t="s">
        <v>968</v>
      </c>
      <c r="M447" s="32" t="s">
        <v>38</v>
      </c>
    </row>
    <row r="448" spans="1:13" ht="76.5" x14ac:dyDescent="0.25">
      <c r="A448" s="13">
        <f t="shared" si="8"/>
        <v>441</v>
      </c>
      <c r="B448" s="28" t="s">
        <v>366</v>
      </c>
      <c r="C448" s="29" t="s">
        <v>366</v>
      </c>
      <c r="D448" s="30" t="s">
        <v>367</v>
      </c>
      <c r="E448" s="31" t="s">
        <v>368</v>
      </c>
      <c r="F448" s="32" t="s">
        <v>369</v>
      </c>
      <c r="G448" s="32" t="s">
        <v>370</v>
      </c>
      <c r="H448" s="33" t="s">
        <v>93</v>
      </c>
      <c r="I448" s="50">
        <v>4000</v>
      </c>
      <c r="J448" s="32" t="s">
        <v>1487</v>
      </c>
      <c r="K448" s="28" t="s">
        <v>759</v>
      </c>
      <c r="L448" s="28" t="s">
        <v>760</v>
      </c>
      <c r="M448" s="32" t="s">
        <v>575</v>
      </c>
    </row>
    <row r="449" spans="1:13" ht="76.5" x14ac:dyDescent="0.25">
      <c r="A449" s="13">
        <f t="shared" si="8"/>
        <v>442</v>
      </c>
      <c r="B449" s="28" t="s">
        <v>366</v>
      </c>
      <c r="C449" s="29" t="s">
        <v>372</v>
      </c>
      <c r="D449" s="30" t="s">
        <v>1488</v>
      </c>
      <c r="E449" s="31" t="s">
        <v>368</v>
      </c>
      <c r="F449" s="32" t="s">
        <v>369</v>
      </c>
      <c r="G449" s="32" t="s">
        <v>374</v>
      </c>
      <c r="H449" s="33" t="s">
        <v>93</v>
      </c>
      <c r="I449" s="50">
        <v>4000</v>
      </c>
      <c r="J449" s="32" t="s">
        <v>1487</v>
      </c>
      <c r="K449" s="28" t="s">
        <v>759</v>
      </c>
      <c r="L449" s="28" t="s">
        <v>760</v>
      </c>
      <c r="M449" s="32" t="s">
        <v>575</v>
      </c>
    </row>
    <row r="450" spans="1:13" ht="76.5" x14ac:dyDescent="0.25">
      <c r="A450" s="13">
        <f t="shared" si="8"/>
        <v>443</v>
      </c>
      <c r="B450" s="28" t="s">
        <v>1489</v>
      </c>
      <c r="C450" s="29" t="s">
        <v>1490</v>
      </c>
      <c r="D450" s="30" t="s">
        <v>1491</v>
      </c>
      <c r="E450" s="31" t="s">
        <v>368</v>
      </c>
      <c r="F450" s="32" t="s">
        <v>369</v>
      </c>
      <c r="G450" s="32" t="s">
        <v>374</v>
      </c>
      <c r="H450" s="33" t="s">
        <v>93</v>
      </c>
      <c r="I450" s="50">
        <v>9000</v>
      </c>
      <c r="J450" s="32" t="s">
        <v>1492</v>
      </c>
      <c r="K450" s="28" t="s">
        <v>759</v>
      </c>
      <c r="L450" s="28" t="s">
        <v>760</v>
      </c>
      <c r="M450" s="32" t="s">
        <v>575</v>
      </c>
    </row>
    <row r="451" spans="1:13" ht="38.25" x14ac:dyDescent="0.25">
      <c r="A451" s="13">
        <f t="shared" si="8"/>
        <v>444</v>
      </c>
      <c r="B451" s="28" t="s">
        <v>84</v>
      </c>
      <c r="C451" s="29" t="s">
        <v>1493</v>
      </c>
      <c r="D451" s="30" t="s">
        <v>1494</v>
      </c>
      <c r="E451" s="31" t="s">
        <v>239</v>
      </c>
      <c r="F451" s="32" t="s">
        <v>1182</v>
      </c>
      <c r="G451" s="32" t="s">
        <v>34</v>
      </c>
      <c r="H451" s="33">
        <v>1</v>
      </c>
      <c r="I451" s="32" t="s">
        <v>1495</v>
      </c>
      <c r="J451" s="32" t="s">
        <v>699</v>
      </c>
      <c r="K451" s="28" t="s">
        <v>1496</v>
      </c>
      <c r="L451" s="28" t="s">
        <v>968</v>
      </c>
      <c r="M451" s="32" t="s">
        <v>123</v>
      </c>
    </row>
    <row r="452" spans="1:13" ht="127.5" x14ac:dyDescent="0.25">
      <c r="A452" s="13">
        <f t="shared" si="8"/>
        <v>445</v>
      </c>
      <c r="B452" s="28" t="s">
        <v>447</v>
      </c>
      <c r="C452" s="29" t="s">
        <v>447</v>
      </c>
      <c r="D452" s="30" t="s">
        <v>1497</v>
      </c>
      <c r="E452" s="31" t="s">
        <v>1407</v>
      </c>
      <c r="F452" s="32" t="s">
        <v>369</v>
      </c>
      <c r="G452" s="32" t="s">
        <v>92</v>
      </c>
      <c r="H452" s="33" t="s">
        <v>93</v>
      </c>
      <c r="I452" s="32" t="s">
        <v>583</v>
      </c>
      <c r="J452" s="32" t="s">
        <v>1461</v>
      </c>
      <c r="K452" s="28" t="s">
        <v>759</v>
      </c>
      <c r="L452" s="28" t="s">
        <v>760</v>
      </c>
      <c r="M452" s="32" t="s">
        <v>575</v>
      </c>
    </row>
    <row r="453" spans="1:13" ht="76.5" x14ac:dyDescent="0.25">
      <c r="A453" s="13">
        <f t="shared" si="8"/>
        <v>446</v>
      </c>
      <c r="B453" s="28" t="s">
        <v>1498</v>
      </c>
      <c r="C453" s="29" t="s">
        <v>1499</v>
      </c>
      <c r="D453" s="30" t="s">
        <v>582</v>
      </c>
      <c r="E453" s="31" t="s">
        <v>449</v>
      </c>
      <c r="F453" s="32" t="s">
        <v>446</v>
      </c>
      <c r="G453" s="32" t="s">
        <v>1478</v>
      </c>
      <c r="H453" s="33" t="s">
        <v>93</v>
      </c>
      <c r="I453" s="32" t="s">
        <v>583</v>
      </c>
      <c r="J453" s="32" t="s">
        <v>1461</v>
      </c>
      <c r="K453" s="28" t="s">
        <v>759</v>
      </c>
      <c r="L453" s="28" t="s">
        <v>760</v>
      </c>
      <c r="M453" s="32" t="s">
        <v>575</v>
      </c>
    </row>
    <row r="454" spans="1:13" ht="38.25" x14ac:dyDescent="0.25">
      <c r="A454" s="13">
        <f t="shared" si="8"/>
        <v>447</v>
      </c>
      <c r="B454" s="28" t="s">
        <v>754</v>
      </c>
      <c r="C454" s="29" t="s">
        <v>1500</v>
      </c>
      <c r="D454" s="30" t="s">
        <v>1501</v>
      </c>
      <c r="E454" s="31" t="s">
        <v>239</v>
      </c>
      <c r="F454" s="32" t="s">
        <v>876</v>
      </c>
      <c r="G454" s="32" t="s">
        <v>34</v>
      </c>
      <c r="H454" s="33" t="s">
        <v>590</v>
      </c>
      <c r="I454" s="32" t="s">
        <v>1502</v>
      </c>
      <c r="J454" s="32" t="s">
        <v>699</v>
      </c>
      <c r="K454" s="28" t="s">
        <v>1005</v>
      </c>
      <c r="L454" s="28" t="s">
        <v>1412</v>
      </c>
      <c r="M454" s="32" t="s">
        <v>723</v>
      </c>
    </row>
    <row r="455" spans="1:13" ht="38.25" x14ac:dyDescent="0.25">
      <c r="A455" s="13">
        <f t="shared" si="8"/>
        <v>448</v>
      </c>
      <c r="B455" s="28" t="s">
        <v>1078</v>
      </c>
      <c r="C455" s="29" t="s">
        <v>1079</v>
      </c>
      <c r="D455" s="30" t="s">
        <v>1337</v>
      </c>
      <c r="E455" s="31" t="s">
        <v>299</v>
      </c>
      <c r="F455" s="32" t="s">
        <v>946</v>
      </c>
      <c r="G455" s="32" t="s">
        <v>1081</v>
      </c>
      <c r="H455" s="106">
        <v>15070.2</v>
      </c>
      <c r="I455" s="81">
        <v>150.702</v>
      </c>
      <c r="J455" s="32" t="s">
        <v>699</v>
      </c>
      <c r="K455" s="28" t="s">
        <v>1005</v>
      </c>
      <c r="L455" s="28" t="s">
        <v>1005</v>
      </c>
      <c r="M455" s="32" t="s">
        <v>96</v>
      </c>
    </row>
    <row r="456" spans="1:13" ht="63.75" x14ac:dyDescent="0.25">
      <c r="A456" s="13">
        <f t="shared" si="8"/>
        <v>449</v>
      </c>
      <c r="B456" s="28" t="s">
        <v>1503</v>
      </c>
      <c r="C456" s="29" t="s">
        <v>511</v>
      </c>
      <c r="D456" s="30" t="s">
        <v>512</v>
      </c>
      <c r="E456" s="31" t="s">
        <v>579</v>
      </c>
      <c r="F456" s="32" t="s">
        <v>60</v>
      </c>
      <c r="G456" s="32" t="s">
        <v>92</v>
      </c>
      <c r="H456" s="33" t="s">
        <v>93</v>
      </c>
      <c r="I456" s="32" t="s">
        <v>591</v>
      </c>
      <c r="J456" s="32" t="s">
        <v>1504</v>
      </c>
      <c r="K456" s="28" t="s">
        <v>1505</v>
      </c>
      <c r="L456" s="28" t="s">
        <v>760</v>
      </c>
      <c r="M456" s="32" t="s">
        <v>575</v>
      </c>
    </row>
    <row r="457" spans="1:13" ht="229.5" x14ac:dyDescent="0.25">
      <c r="A457" s="13">
        <f t="shared" si="8"/>
        <v>450</v>
      </c>
      <c r="B457" s="28" t="s">
        <v>935</v>
      </c>
      <c r="C457" s="29" t="s">
        <v>935</v>
      </c>
      <c r="D457" s="30" t="s">
        <v>1506</v>
      </c>
      <c r="E457" s="31" t="s">
        <v>41</v>
      </c>
      <c r="F457" s="32" t="s">
        <v>532</v>
      </c>
      <c r="G457" s="32" t="s">
        <v>34</v>
      </c>
      <c r="H457" s="33" t="s">
        <v>211</v>
      </c>
      <c r="I457" s="32">
        <v>835.12064999999996</v>
      </c>
      <c r="J457" s="32" t="s">
        <v>923</v>
      </c>
      <c r="K457" s="28" t="s">
        <v>1005</v>
      </c>
      <c r="L457" s="28" t="s">
        <v>1105</v>
      </c>
      <c r="M457" s="32" t="s">
        <v>723</v>
      </c>
    </row>
    <row r="458" spans="1:13" ht="38.25" x14ac:dyDescent="0.25">
      <c r="A458" s="13">
        <f t="shared" si="8"/>
        <v>451</v>
      </c>
      <c r="B458" s="28" t="s">
        <v>599</v>
      </c>
      <c r="C458" s="29" t="s">
        <v>600</v>
      </c>
      <c r="D458" s="30" t="s">
        <v>1507</v>
      </c>
      <c r="E458" s="31" t="s">
        <v>239</v>
      </c>
      <c r="F458" s="32" t="s">
        <v>1182</v>
      </c>
      <c r="G458" s="32" t="s">
        <v>34</v>
      </c>
      <c r="H458" s="33" t="s">
        <v>93</v>
      </c>
      <c r="I458" s="50">
        <v>1800</v>
      </c>
      <c r="J458" s="32" t="s">
        <v>1508</v>
      </c>
      <c r="K458" s="28" t="s">
        <v>968</v>
      </c>
      <c r="L458" s="28" t="s">
        <v>824</v>
      </c>
      <c r="M458" s="32" t="s">
        <v>123</v>
      </c>
    </row>
    <row r="459" spans="1:13" ht="38.25" x14ac:dyDescent="0.25">
      <c r="A459" s="13">
        <f t="shared" si="8"/>
        <v>452</v>
      </c>
      <c r="B459" s="28" t="s">
        <v>1333</v>
      </c>
      <c r="C459" s="29" t="s">
        <v>1333</v>
      </c>
      <c r="D459" s="30" t="s">
        <v>1509</v>
      </c>
      <c r="E459" s="31" t="s">
        <v>299</v>
      </c>
      <c r="F459" s="32" t="s">
        <v>481</v>
      </c>
      <c r="G459" s="32" t="s">
        <v>92</v>
      </c>
      <c r="H459" s="33" t="s">
        <v>1510</v>
      </c>
      <c r="I459" s="32" t="s">
        <v>1511</v>
      </c>
      <c r="J459" s="32" t="s">
        <v>1512</v>
      </c>
      <c r="K459" s="28" t="s">
        <v>968</v>
      </c>
      <c r="L459" s="28" t="s">
        <v>1186</v>
      </c>
      <c r="M459" s="32" t="s">
        <v>123</v>
      </c>
    </row>
    <row r="460" spans="1:13" ht="38.25" x14ac:dyDescent="0.25">
      <c r="A460" s="13">
        <f t="shared" si="8"/>
        <v>453</v>
      </c>
      <c r="B460" s="28" t="s">
        <v>588</v>
      </c>
      <c r="C460" s="29" t="s">
        <v>588</v>
      </c>
      <c r="D460" s="30" t="s">
        <v>1116</v>
      </c>
      <c r="E460" s="31" t="s">
        <v>41</v>
      </c>
      <c r="F460" s="32" t="s">
        <v>532</v>
      </c>
      <c r="G460" s="32" t="s">
        <v>34</v>
      </c>
      <c r="H460" s="33" t="s">
        <v>590</v>
      </c>
      <c r="I460" s="32" t="s">
        <v>1513</v>
      </c>
      <c r="J460" s="32" t="s">
        <v>923</v>
      </c>
      <c r="K460" s="28" t="s">
        <v>1005</v>
      </c>
      <c r="L460" s="28" t="s">
        <v>968</v>
      </c>
      <c r="M460" s="32" t="s">
        <v>1514</v>
      </c>
    </row>
    <row r="461" spans="1:13" ht="38.25" x14ac:dyDescent="0.25">
      <c r="A461" s="13">
        <f t="shared" si="8"/>
        <v>454</v>
      </c>
      <c r="B461" s="28" t="s">
        <v>493</v>
      </c>
      <c r="C461" s="29" t="s">
        <v>494</v>
      </c>
      <c r="D461" s="30" t="s">
        <v>1515</v>
      </c>
      <c r="E461" s="31" t="s">
        <v>487</v>
      </c>
      <c r="F461" s="32" t="s">
        <v>481</v>
      </c>
      <c r="G461" s="32" t="s">
        <v>92</v>
      </c>
      <c r="H461" s="33" t="s">
        <v>490</v>
      </c>
      <c r="I461" s="32" t="s">
        <v>1516</v>
      </c>
      <c r="J461" s="32" t="s">
        <v>1508</v>
      </c>
      <c r="K461" s="28" t="s">
        <v>1273</v>
      </c>
      <c r="L461" s="28" t="s">
        <v>1301</v>
      </c>
      <c r="M461" s="32" t="s">
        <v>38</v>
      </c>
    </row>
    <row r="462" spans="1:13" ht="38.25" x14ac:dyDescent="0.25">
      <c r="A462" s="13">
        <f t="shared" si="8"/>
        <v>455</v>
      </c>
      <c r="B462" s="28" t="s">
        <v>496</v>
      </c>
      <c r="C462" s="29" t="s">
        <v>496</v>
      </c>
      <c r="D462" s="30" t="s">
        <v>1517</v>
      </c>
      <c r="E462" s="31" t="s">
        <v>487</v>
      </c>
      <c r="F462" s="32" t="s">
        <v>481</v>
      </c>
      <c r="G462" s="32" t="s">
        <v>498</v>
      </c>
      <c r="H462" s="33" t="s">
        <v>490</v>
      </c>
      <c r="I462" s="32" t="s">
        <v>1518</v>
      </c>
      <c r="J462" s="32" t="s">
        <v>1508</v>
      </c>
      <c r="K462" s="28" t="s">
        <v>1273</v>
      </c>
      <c r="L462" s="28" t="s">
        <v>1301</v>
      </c>
      <c r="M462" s="32" t="s">
        <v>38</v>
      </c>
    </row>
    <row r="463" spans="1:13" ht="25.5" x14ac:dyDescent="0.25">
      <c r="A463" s="13">
        <f t="shared" si="8"/>
        <v>456</v>
      </c>
      <c r="B463" s="28" t="s">
        <v>381</v>
      </c>
      <c r="C463" s="29" t="s">
        <v>381</v>
      </c>
      <c r="D463" s="30" t="s">
        <v>1519</v>
      </c>
      <c r="E463" s="31" t="s">
        <v>853</v>
      </c>
      <c r="F463" s="32" t="s">
        <v>146</v>
      </c>
      <c r="G463" s="32" t="s">
        <v>92</v>
      </c>
      <c r="H463" s="33" t="s">
        <v>817</v>
      </c>
      <c r="I463" s="32" t="s">
        <v>1520</v>
      </c>
      <c r="J463" s="32" t="s">
        <v>699</v>
      </c>
      <c r="K463" s="28" t="s">
        <v>1273</v>
      </c>
      <c r="L463" s="28" t="s">
        <v>1186</v>
      </c>
      <c r="M463" s="32" t="s">
        <v>38</v>
      </c>
    </row>
    <row r="464" spans="1:13" ht="25.5" x14ac:dyDescent="0.25">
      <c r="A464" s="13">
        <f t="shared" si="8"/>
        <v>457</v>
      </c>
      <c r="B464" s="28" t="s">
        <v>447</v>
      </c>
      <c r="C464" s="29" t="s">
        <v>447</v>
      </c>
      <c r="D464" s="30" t="s">
        <v>1101</v>
      </c>
      <c r="E464" s="31" t="s">
        <v>853</v>
      </c>
      <c r="F464" s="32" t="s">
        <v>146</v>
      </c>
      <c r="G464" s="32" t="s">
        <v>92</v>
      </c>
      <c r="H464" s="33" t="s">
        <v>817</v>
      </c>
      <c r="I464" s="50">
        <v>1980.12</v>
      </c>
      <c r="J464" s="32" t="s">
        <v>699</v>
      </c>
      <c r="K464" s="28" t="s">
        <v>1273</v>
      </c>
      <c r="L464" s="28" t="s">
        <v>533</v>
      </c>
      <c r="M464" s="32" t="s">
        <v>38</v>
      </c>
    </row>
    <row r="465" spans="1:13" ht="63.75" x14ac:dyDescent="0.25">
      <c r="A465" s="13">
        <f t="shared" si="8"/>
        <v>458</v>
      </c>
      <c r="B465" s="28" t="s">
        <v>438</v>
      </c>
      <c r="C465" s="29" t="s">
        <v>438</v>
      </c>
      <c r="D465" s="30" t="s">
        <v>439</v>
      </c>
      <c r="E465" s="31" t="s">
        <v>350</v>
      </c>
      <c r="F465" s="32" t="s">
        <v>351</v>
      </c>
      <c r="G465" s="32" t="s">
        <v>92</v>
      </c>
      <c r="H465" s="33" t="s">
        <v>93</v>
      </c>
      <c r="I465" s="32" t="s">
        <v>587</v>
      </c>
      <c r="J465" s="32" t="s">
        <v>699</v>
      </c>
      <c r="K465" s="28" t="s">
        <v>1273</v>
      </c>
      <c r="L465" s="28" t="s">
        <v>760</v>
      </c>
      <c r="M465" s="32" t="s">
        <v>575</v>
      </c>
    </row>
    <row r="466" spans="1:13" ht="63.75" x14ac:dyDescent="0.25">
      <c r="A466" s="13">
        <f t="shared" si="8"/>
        <v>459</v>
      </c>
      <c r="B466" s="40" t="s">
        <v>754</v>
      </c>
      <c r="C466" s="36" t="s">
        <v>754</v>
      </c>
      <c r="D466" s="94" t="s">
        <v>1521</v>
      </c>
      <c r="E466" s="95" t="s">
        <v>239</v>
      </c>
      <c r="F466" s="40" t="s">
        <v>146</v>
      </c>
      <c r="G466" s="40" t="s">
        <v>168</v>
      </c>
      <c r="H466" s="40" t="s">
        <v>287</v>
      </c>
      <c r="I466" s="113">
        <v>2904.7755999999999</v>
      </c>
      <c r="J466" s="40" t="s">
        <v>923</v>
      </c>
      <c r="K466" s="28" t="s">
        <v>1273</v>
      </c>
      <c r="L466" s="40" t="s">
        <v>1301</v>
      </c>
      <c r="M466" s="40" t="s">
        <v>723</v>
      </c>
    </row>
    <row r="467" spans="1:13" ht="76.5" x14ac:dyDescent="0.25">
      <c r="A467" s="13">
        <f t="shared" si="8"/>
        <v>460</v>
      </c>
      <c r="B467" s="28" t="s">
        <v>1522</v>
      </c>
      <c r="C467" s="29" t="s">
        <v>1523</v>
      </c>
      <c r="D467" s="30" t="s">
        <v>1524</v>
      </c>
      <c r="E467" s="31" t="s">
        <v>41</v>
      </c>
      <c r="F467" s="32" t="s">
        <v>532</v>
      </c>
      <c r="G467" s="32" t="s">
        <v>34</v>
      </c>
      <c r="H467" s="33" t="s">
        <v>590</v>
      </c>
      <c r="I467" s="32">
        <v>136.80000000000001</v>
      </c>
      <c r="J467" s="32" t="s">
        <v>1525</v>
      </c>
      <c r="K467" s="28" t="s">
        <v>1005</v>
      </c>
      <c r="L467" s="28" t="s">
        <v>1526</v>
      </c>
      <c r="M467" s="32" t="s">
        <v>96</v>
      </c>
    </row>
    <row r="468" spans="1:13" ht="38.25" x14ac:dyDescent="0.25">
      <c r="A468" s="13">
        <f t="shared" si="8"/>
        <v>461</v>
      </c>
      <c r="B468" s="28" t="s">
        <v>943</v>
      </c>
      <c r="C468" s="29" t="s">
        <v>944</v>
      </c>
      <c r="D468" s="30" t="s">
        <v>1527</v>
      </c>
      <c r="E468" s="31" t="s">
        <v>299</v>
      </c>
      <c r="F468" s="32" t="s">
        <v>481</v>
      </c>
      <c r="G468" s="32" t="s">
        <v>92</v>
      </c>
      <c r="H468" s="33">
        <v>6000</v>
      </c>
      <c r="I468" s="50">
        <v>306</v>
      </c>
      <c r="J468" s="32" t="s">
        <v>832</v>
      </c>
      <c r="K468" s="28" t="s">
        <v>1005</v>
      </c>
      <c r="L468" s="28" t="s">
        <v>1005</v>
      </c>
      <c r="M468" s="32" t="s">
        <v>96</v>
      </c>
    </row>
    <row r="469" spans="1:13" ht="38.25" x14ac:dyDescent="0.25">
      <c r="A469" s="13">
        <f t="shared" si="8"/>
        <v>462</v>
      </c>
      <c r="B469" s="28" t="s">
        <v>478</v>
      </c>
      <c r="C469" s="29" t="s">
        <v>1134</v>
      </c>
      <c r="D469" s="30" t="s">
        <v>1135</v>
      </c>
      <c r="E469" s="31" t="s">
        <v>1070</v>
      </c>
      <c r="F469" s="32" t="s">
        <v>481</v>
      </c>
      <c r="G469" s="32" t="s">
        <v>93</v>
      </c>
      <c r="H469" s="32" t="s">
        <v>93</v>
      </c>
      <c r="I469" s="50">
        <v>300</v>
      </c>
      <c r="J469" s="32" t="s">
        <v>699</v>
      </c>
      <c r="K469" s="28" t="s">
        <v>1005</v>
      </c>
      <c r="L469" s="28" t="s">
        <v>1005</v>
      </c>
      <c r="M469" s="32" t="s">
        <v>96</v>
      </c>
    </row>
    <row r="470" spans="1:13" ht="38.25" x14ac:dyDescent="0.25">
      <c r="A470" s="13">
        <f t="shared" si="8"/>
        <v>463</v>
      </c>
      <c r="B470" s="28" t="s">
        <v>400</v>
      </c>
      <c r="C470" s="29" t="s">
        <v>401</v>
      </c>
      <c r="D470" s="30" t="s">
        <v>1528</v>
      </c>
      <c r="E470" s="31" t="s">
        <v>1529</v>
      </c>
      <c r="F470" s="32" t="s">
        <v>338</v>
      </c>
      <c r="G470" s="32" t="s">
        <v>93</v>
      </c>
      <c r="H470" s="32" t="s">
        <v>93</v>
      </c>
      <c r="I470" s="50">
        <v>1000</v>
      </c>
      <c r="J470" s="32" t="s">
        <v>699</v>
      </c>
      <c r="K470" s="28" t="s">
        <v>1005</v>
      </c>
      <c r="L470" s="28" t="s">
        <v>1530</v>
      </c>
      <c r="M470" s="32" t="s">
        <v>96</v>
      </c>
    </row>
    <row r="471" spans="1:13" ht="38.25" x14ac:dyDescent="0.25">
      <c r="A471" s="13">
        <f t="shared" si="8"/>
        <v>464</v>
      </c>
      <c r="B471" s="28" t="s">
        <v>1136</v>
      </c>
      <c r="C471" s="29" t="s">
        <v>849</v>
      </c>
      <c r="D471" s="30" t="s">
        <v>1531</v>
      </c>
      <c r="E471" s="31" t="s">
        <v>205</v>
      </c>
      <c r="F471" s="32" t="s">
        <v>73</v>
      </c>
      <c r="G471" s="32" t="s">
        <v>34</v>
      </c>
      <c r="H471" s="33">
        <v>1</v>
      </c>
      <c r="I471" s="50">
        <v>300</v>
      </c>
      <c r="J471" s="32" t="s">
        <v>699</v>
      </c>
      <c r="K471" s="28" t="s">
        <v>968</v>
      </c>
      <c r="L471" s="28" t="s">
        <v>1301</v>
      </c>
      <c r="M471" s="32" t="s">
        <v>38</v>
      </c>
    </row>
    <row r="472" spans="1:13" ht="38.25" x14ac:dyDescent="0.25">
      <c r="A472" s="13">
        <f t="shared" si="8"/>
        <v>465</v>
      </c>
      <c r="B472" s="28" t="s">
        <v>1532</v>
      </c>
      <c r="C472" s="29" t="s">
        <v>1533</v>
      </c>
      <c r="D472" s="30" t="s">
        <v>1534</v>
      </c>
      <c r="E472" s="31" t="s">
        <v>205</v>
      </c>
      <c r="F472" s="32" t="s">
        <v>73</v>
      </c>
      <c r="G472" s="32" t="s">
        <v>34</v>
      </c>
      <c r="H472" s="33">
        <v>1</v>
      </c>
      <c r="I472" s="50">
        <v>960</v>
      </c>
      <c r="J472" s="32" t="s">
        <v>699</v>
      </c>
      <c r="K472" s="28" t="s">
        <v>968</v>
      </c>
      <c r="L472" s="28" t="s">
        <v>1301</v>
      </c>
      <c r="M472" s="32" t="s">
        <v>38</v>
      </c>
    </row>
    <row r="473" spans="1:13" ht="38.25" x14ac:dyDescent="0.25">
      <c r="A473" s="13">
        <f t="shared" si="8"/>
        <v>466</v>
      </c>
      <c r="B473" s="28" t="s">
        <v>1535</v>
      </c>
      <c r="C473" s="29" t="s">
        <v>1536</v>
      </c>
      <c r="D473" s="30" t="s">
        <v>1537</v>
      </c>
      <c r="E473" s="31" t="s">
        <v>1538</v>
      </c>
      <c r="F473" s="32" t="s">
        <v>146</v>
      </c>
      <c r="G473" s="19" t="s">
        <v>43</v>
      </c>
      <c r="H473" s="25" t="s">
        <v>43</v>
      </c>
      <c r="I473" s="50">
        <v>192</v>
      </c>
      <c r="J473" s="32" t="s">
        <v>699</v>
      </c>
      <c r="K473" s="28" t="s">
        <v>1273</v>
      </c>
      <c r="L473" s="28" t="s">
        <v>1301</v>
      </c>
      <c r="M473" s="32" t="s">
        <v>38</v>
      </c>
    </row>
    <row r="474" spans="1:13" ht="25.5" x14ac:dyDescent="0.25">
      <c r="A474" s="13">
        <f t="shared" si="8"/>
        <v>467</v>
      </c>
      <c r="B474" s="28" t="s">
        <v>576</v>
      </c>
      <c r="C474" s="29" t="s">
        <v>576</v>
      </c>
      <c r="D474" s="117" t="s">
        <v>1539</v>
      </c>
      <c r="E474" s="31" t="s">
        <v>1074</v>
      </c>
      <c r="F474" s="32" t="s">
        <v>73</v>
      </c>
      <c r="G474" s="32" t="s">
        <v>915</v>
      </c>
      <c r="H474" s="33" t="s">
        <v>590</v>
      </c>
      <c r="I474" s="32" t="s">
        <v>1540</v>
      </c>
      <c r="J474" s="32" t="s">
        <v>1541</v>
      </c>
      <c r="K474" s="28" t="s">
        <v>968</v>
      </c>
      <c r="L474" s="28" t="s">
        <v>1186</v>
      </c>
      <c r="M474" s="32" t="s">
        <v>38</v>
      </c>
    </row>
    <row r="475" spans="1:13" ht="25.5" x14ac:dyDescent="0.25">
      <c r="A475" s="13">
        <f t="shared" si="8"/>
        <v>468</v>
      </c>
      <c r="B475" s="28" t="s">
        <v>576</v>
      </c>
      <c r="C475" s="29" t="s">
        <v>576</v>
      </c>
      <c r="D475" s="30" t="s">
        <v>1542</v>
      </c>
      <c r="E475" s="31" t="s">
        <v>1074</v>
      </c>
      <c r="F475" s="32" t="s">
        <v>73</v>
      </c>
      <c r="G475" s="32" t="s">
        <v>92</v>
      </c>
      <c r="H475" s="33" t="s">
        <v>287</v>
      </c>
      <c r="I475" s="32" t="s">
        <v>1543</v>
      </c>
      <c r="J475" s="32" t="s">
        <v>832</v>
      </c>
      <c r="K475" s="28" t="s">
        <v>1273</v>
      </c>
      <c r="L475" s="28" t="s">
        <v>968</v>
      </c>
      <c r="M475" s="32" t="s">
        <v>38</v>
      </c>
    </row>
    <row r="476" spans="1:13" ht="25.5" x14ac:dyDescent="0.25">
      <c r="A476" s="13">
        <f t="shared" si="8"/>
        <v>469</v>
      </c>
      <c r="B476" s="28" t="s">
        <v>819</v>
      </c>
      <c r="C476" s="29" t="s">
        <v>849</v>
      </c>
      <c r="D476" s="30" t="s">
        <v>1544</v>
      </c>
      <c r="E476" s="31" t="s">
        <v>205</v>
      </c>
      <c r="F476" s="32" t="s">
        <v>73</v>
      </c>
      <c r="G476" s="32" t="s">
        <v>92</v>
      </c>
      <c r="H476" s="33" t="s">
        <v>1004</v>
      </c>
      <c r="I476" s="32" t="s">
        <v>907</v>
      </c>
      <c r="J476" s="32" t="s">
        <v>699</v>
      </c>
      <c r="K476" s="28" t="s">
        <v>1273</v>
      </c>
      <c r="L476" s="28" t="s">
        <v>1186</v>
      </c>
      <c r="M476" s="32" t="s">
        <v>38</v>
      </c>
    </row>
    <row r="477" spans="1:13" ht="89.25" x14ac:dyDescent="0.25">
      <c r="A477" s="13">
        <f t="shared" si="8"/>
        <v>470</v>
      </c>
      <c r="B477" s="28" t="s">
        <v>418</v>
      </c>
      <c r="C477" s="29" t="s">
        <v>1545</v>
      </c>
      <c r="D477" s="30" t="s">
        <v>1546</v>
      </c>
      <c r="E477" s="31" t="s">
        <v>362</v>
      </c>
      <c r="F477" s="32" t="s">
        <v>146</v>
      </c>
      <c r="G477" s="32" t="s">
        <v>374</v>
      </c>
      <c r="H477" s="33">
        <v>470</v>
      </c>
      <c r="I477" s="50">
        <v>5978.4</v>
      </c>
      <c r="J477" s="32" t="s">
        <v>1547</v>
      </c>
      <c r="K477" s="28" t="s">
        <v>1548</v>
      </c>
      <c r="L477" s="28" t="s">
        <v>1549</v>
      </c>
      <c r="M477" s="32" t="s">
        <v>123</v>
      </c>
    </row>
    <row r="478" spans="1:13" ht="51" x14ac:dyDescent="0.25">
      <c r="A478" s="13">
        <f t="shared" si="8"/>
        <v>471</v>
      </c>
      <c r="B478" s="28" t="s">
        <v>119</v>
      </c>
      <c r="C478" s="29" t="s">
        <v>119</v>
      </c>
      <c r="D478" s="30" t="s">
        <v>304</v>
      </c>
      <c r="E478" s="31" t="s">
        <v>1550</v>
      </c>
      <c r="F478" s="32" t="s">
        <v>87</v>
      </c>
      <c r="G478" s="32" t="s">
        <v>121</v>
      </c>
      <c r="H478" s="33">
        <v>240</v>
      </c>
      <c r="I478" s="32" t="s">
        <v>1551</v>
      </c>
      <c r="J478" s="32" t="s">
        <v>1552</v>
      </c>
      <c r="K478" s="28" t="s">
        <v>1548</v>
      </c>
      <c r="L478" s="28" t="s">
        <v>1553</v>
      </c>
      <c r="M478" s="32" t="s">
        <v>123</v>
      </c>
    </row>
    <row r="479" spans="1:13" ht="408" x14ac:dyDescent="0.25">
      <c r="A479" s="13">
        <f t="shared" si="8"/>
        <v>472</v>
      </c>
      <c r="B479" s="28" t="s">
        <v>588</v>
      </c>
      <c r="C479" s="29" t="s">
        <v>588</v>
      </c>
      <c r="D479" s="30" t="s">
        <v>1554</v>
      </c>
      <c r="E479" s="31" t="s">
        <v>41</v>
      </c>
      <c r="F479" s="32" t="s">
        <v>532</v>
      </c>
      <c r="G479" s="32" t="s">
        <v>34</v>
      </c>
      <c r="H479" s="33" t="s">
        <v>871</v>
      </c>
      <c r="I479" s="34">
        <v>12486.597599999999</v>
      </c>
      <c r="J479" s="32" t="s">
        <v>1555</v>
      </c>
      <c r="K479" s="28" t="s">
        <v>1548</v>
      </c>
      <c r="L479" s="28" t="s">
        <v>1556</v>
      </c>
      <c r="M479" s="32" t="s">
        <v>723</v>
      </c>
    </row>
    <row r="480" spans="1:13" ht="63.75" x14ac:dyDescent="0.25">
      <c r="A480" s="13">
        <f t="shared" si="8"/>
        <v>473</v>
      </c>
      <c r="B480" s="28" t="s">
        <v>484</v>
      </c>
      <c r="C480" s="29" t="s">
        <v>485</v>
      </c>
      <c r="D480" s="30" t="s">
        <v>486</v>
      </c>
      <c r="E480" s="31" t="s">
        <v>487</v>
      </c>
      <c r="F480" s="32" t="s">
        <v>294</v>
      </c>
      <c r="G480" s="32" t="s">
        <v>1557</v>
      </c>
      <c r="H480" s="33" t="s">
        <v>490</v>
      </c>
      <c r="I480" s="32" t="s">
        <v>1558</v>
      </c>
      <c r="J480" s="32" t="s">
        <v>1559</v>
      </c>
      <c r="K480" s="28" t="s">
        <v>1548</v>
      </c>
      <c r="L480" s="28" t="s">
        <v>1389</v>
      </c>
      <c r="M480" s="32" t="s">
        <v>575</v>
      </c>
    </row>
    <row r="481" spans="1:13" ht="63.75" x14ac:dyDescent="0.25">
      <c r="A481" s="13">
        <f t="shared" si="8"/>
        <v>474</v>
      </c>
      <c r="B481" s="28" t="s">
        <v>493</v>
      </c>
      <c r="C481" s="29" t="s">
        <v>494</v>
      </c>
      <c r="D481" s="30" t="s">
        <v>495</v>
      </c>
      <c r="E481" s="31" t="s">
        <v>487</v>
      </c>
      <c r="F481" s="32" t="s">
        <v>488</v>
      </c>
      <c r="G481" s="32" t="s">
        <v>92</v>
      </c>
      <c r="H481" s="33" t="s">
        <v>490</v>
      </c>
      <c r="I481" s="50">
        <v>8000</v>
      </c>
      <c r="J481" s="32" t="s">
        <v>1559</v>
      </c>
      <c r="K481" s="28" t="s">
        <v>1548</v>
      </c>
      <c r="L481" s="28" t="s">
        <v>1389</v>
      </c>
      <c r="M481" s="32" t="s">
        <v>575</v>
      </c>
    </row>
    <row r="482" spans="1:13" ht="63.75" x14ac:dyDescent="0.25">
      <c r="A482" s="13">
        <f t="shared" si="8"/>
        <v>475</v>
      </c>
      <c r="B482" s="28" t="s">
        <v>496</v>
      </c>
      <c r="C482" s="29" t="s">
        <v>496</v>
      </c>
      <c r="D482" s="30" t="s">
        <v>497</v>
      </c>
      <c r="E482" s="31" t="s">
        <v>487</v>
      </c>
      <c r="F482" s="32" t="s">
        <v>488</v>
      </c>
      <c r="G482" s="32" t="s">
        <v>498</v>
      </c>
      <c r="H482" s="33" t="s">
        <v>490</v>
      </c>
      <c r="I482" s="50">
        <v>6000</v>
      </c>
      <c r="J482" s="32" t="s">
        <v>1560</v>
      </c>
      <c r="K482" s="28" t="s">
        <v>1548</v>
      </c>
      <c r="L482" s="28" t="s">
        <v>1389</v>
      </c>
      <c r="M482" s="32" t="s">
        <v>575</v>
      </c>
    </row>
    <row r="483" spans="1:13" ht="63.75" x14ac:dyDescent="0.25">
      <c r="A483" s="13">
        <f t="shared" si="8"/>
        <v>476</v>
      </c>
      <c r="B483" s="28" t="s">
        <v>499</v>
      </c>
      <c r="C483" s="29" t="s">
        <v>500</v>
      </c>
      <c r="D483" s="30" t="s">
        <v>501</v>
      </c>
      <c r="E483" s="31" t="s">
        <v>487</v>
      </c>
      <c r="F483" s="32" t="s">
        <v>488</v>
      </c>
      <c r="G483" s="32" t="s">
        <v>489</v>
      </c>
      <c r="H483" s="33" t="s">
        <v>490</v>
      </c>
      <c r="I483" s="50">
        <v>5500</v>
      </c>
      <c r="J483" s="32" t="s">
        <v>1561</v>
      </c>
      <c r="K483" s="28" t="s">
        <v>1548</v>
      </c>
      <c r="L483" s="28" t="s">
        <v>1389</v>
      </c>
      <c r="M483" s="32" t="s">
        <v>575</v>
      </c>
    </row>
    <row r="484" spans="1:13" ht="63.75" x14ac:dyDescent="0.25">
      <c r="A484" s="13">
        <f t="shared" si="8"/>
        <v>477</v>
      </c>
      <c r="B484" s="28" t="s">
        <v>493</v>
      </c>
      <c r="C484" s="29" t="s">
        <v>502</v>
      </c>
      <c r="D484" s="30" t="s">
        <v>1562</v>
      </c>
      <c r="E484" s="31" t="s">
        <v>487</v>
      </c>
      <c r="F484" s="32" t="s">
        <v>488</v>
      </c>
      <c r="G484" s="32" t="s">
        <v>92</v>
      </c>
      <c r="H484" s="33" t="s">
        <v>490</v>
      </c>
      <c r="I484" s="50">
        <v>3200</v>
      </c>
      <c r="J484" s="32" t="s">
        <v>1563</v>
      </c>
      <c r="K484" s="28" t="s">
        <v>1548</v>
      </c>
      <c r="L484" s="28" t="s">
        <v>1389</v>
      </c>
      <c r="M484" s="32" t="s">
        <v>38</v>
      </c>
    </row>
    <row r="485" spans="1:13" ht="63.75" x14ac:dyDescent="0.25">
      <c r="A485" s="13">
        <f t="shared" si="8"/>
        <v>478</v>
      </c>
      <c r="B485" s="28" t="s">
        <v>493</v>
      </c>
      <c r="C485" s="29" t="s">
        <v>494</v>
      </c>
      <c r="D485" s="30" t="s">
        <v>1564</v>
      </c>
      <c r="E485" s="31" t="s">
        <v>487</v>
      </c>
      <c r="F485" s="32" t="s">
        <v>488</v>
      </c>
      <c r="G485" s="32" t="s">
        <v>92</v>
      </c>
      <c r="H485" s="33" t="s">
        <v>490</v>
      </c>
      <c r="I485" s="50">
        <v>1500</v>
      </c>
      <c r="J485" s="32" t="s">
        <v>1565</v>
      </c>
      <c r="K485" s="28" t="s">
        <v>1548</v>
      </c>
      <c r="L485" s="28" t="s">
        <v>1389</v>
      </c>
      <c r="M485" s="32" t="s">
        <v>575</v>
      </c>
    </row>
    <row r="486" spans="1:13" ht="63.75" x14ac:dyDescent="0.25">
      <c r="A486" s="13">
        <f t="shared" si="8"/>
        <v>479</v>
      </c>
      <c r="B486" s="28" t="s">
        <v>493</v>
      </c>
      <c r="C486" s="29" t="s">
        <v>494</v>
      </c>
      <c r="D486" s="30" t="s">
        <v>1566</v>
      </c>
      <c r="E486" s="31" t="s">
        <v>487</v>
      </c>
      <c r="F486" s="32" t="s">
        <v>488</v>
      </c>
      <c r="G486" s="32" t="s">
        <v>92</v>
      </c>
      <c r="H486" s="33" t="s">
        <v>490</v>
      </c>
      <c r="I486" s="50">
        <v>1500</v>
      </c>
      <c r="J486" s="32" t="s">
        <v>1565</v>
      </c>
      <c r="K486" s="28" t="s">
        <v>1548</v>
      </c>
      <c r="L486" s="28" t="s">
        <v>1389</v>
      </c>
      <c r="M486" s="32" t="s">
        <v>38</v>
      </c>
    </row>
    <row r="487" spans="1:13" ht="25.5" x14ac:dyDescent="0.25">
      <c r="A487" s="13">
        <f t="shared" si="8"/>
        <v>480</v>
      </c>
      <c r="B487" s="28" t="s">
        <v>1333</v>
      </c>
      <c r="C487" s="29" t="s">
        <v>1333</v>
      </c>
      <c r="D487" s="30" t="s">
        <v>1567</v>
      </c>
      <c r="E487" s="31" t="s">
        <v>1296</v>
      </c>
      <c r="F487" s="32" t="s">
        <v>1568</v>
      </c>
      <c r="G487" s="32" t="s">
        <v>92</v>
      </c>
      <c r="H487" s="33" t="s">
        <v>590</v>
      </c>
      <c r="I487" s="50" t="s">
        <v>1569</v>
      </c>
      <c r="J487" s="32" t="s">
        <v>832</v>
      </c>
      <c r="K487" s="28" t="s">
        <v>968</v>
      </c>
      <c r="L487" s="28" t="s">
        <v>533</v>
      </c>
      <c r="M487" s="32" t="s">
        <v>38</v>
      </c>
    </row>
    <row r="488" spans="1:13" ht="51" x14ac:dyDescent="0.25">
      <c r="A488" s="13">
        <f t="shared" si="8"/>
        <v>481</v>
      </c>
      <c r="B488" s="28" t="s">
        <v>131</v>
      </c>
      <c r="C488" s="29" t="s">
        <v>859</v>
      </c>
      <c r="D488" s="30" t="s">
        <v>1570</v>
      </c>
      <c r="E488" s="31" t="s">
        <v>41</v>
      </c>
      <c r="F488" s="32" t="s">
        <v>532</v>
      </c>
      <c r="G488" s="32" t="s">
        <v>34</v>
      </c>
      <c r="H488" s="33" t="s">
        <v>590</v>
      </c>
      <c r="I488" s="32" t="s">
        <v>1571</v>
      </c>
      <c r="J488" s="32" t="s">
        <v>344</v>
      </c>
      <c r="K488" s="28" t="s">
        <v>968</v>
      </c>
      <c r="L488" s="28" t="s">
        <v>978</v>
      </c>
      <c r="M488" s="32" t="s">
        <v>123</v>
      </c>
    </row>
    <row r="489" spans="1:13" ht="114.75" x14ac:dyDescent="0.25">
      <c r="A489" s="13">
        <f t="shared" si="8"/>
        <v>482</v>
      </c>
      <c r="B489" s="28" t="s">
        <v>935</v>
      </c>
      <c r="C489" s="29" t="s">
        <v>935</v>
      </c>
      <c r="D489" s="30" t="s">
        <v>1572</v>
      </c>
      <c r="E489" s="31" t="s">
        <v>41</v>
      </c>
      <c r="F489" s="32" t="s">
        <v>532</v>
      </c>
      <c r="G489" s="32" t="s">
        <v>34</v>
      </c>
      <c r="H489" s="33" t="s">
        <v>590</v>
      </c>
      <c r="I489" s="32" t="s">
        <v>1573</v>
      </c>
      <c r="J489" s="32" t="s">
        <v>923</v>
      </c>
      <c r="K489" s="28" t="s">
        <v>968</v>
      </c>
      <c r="L489" s="28" t="s">
        <v>978</v>
      </c>
      <c r="M489" s="32" t="s">
        <v>723</v>
      </c>
    </row>
    <row r="490" spans="1:13" ht="332.25" x14ac:dyDescent="0.25">
      <c r="A490" s="14">
        <f t="shared" si="8"/>
        <v>483</v>
      </c>
      <c r="B490" s="118" t="s">
        <v>974</v>
      </c>
      <c r="C490" s="119" t="s">
        <v>975</v>
      </c>
      <c r="D490" s="120" t="s">
        <v>1574</v>
      </c>
      <c r="E490" s="121" t="s">
        <v>41</v>
      </c>
      <c r="F490" s="118" t="s">
        <v>532</v>
      </c>
      <c r="G490" s="118" t="s">
        <v>191</v>
      </c>
      <c r="H490" s="118" t="s">
        <v>797</v>
      </c>
      <c r="I490" s="118" t="s">
        <v>1575</v>
      </c>
      <c r="J490" s="118" t="s">
        <v>1576</v>
      </c>
      <c r="K490" s="87" t="s">
        <v>1548</v>
      </c>
      <c r="L490" s="118" t="s">
        <v>1577</v>
      </c>
      <c r="M490" s="118" t="s">
        <v>723</v>
      </c>
    </row>
    <row r="491" spans="1:13" ht="114.75" x14ac:dyDescent="0.25">
      <c r="A491" s="14"/>
      <c r="B491" s="118"/>
      <c r="C491" s="119"/>
      <c r="D491" s="93" t="s">
        <v>1578</v>
      </c>
      <c r="E491" s="121"/>
      <c r="F491" s="118"/>
      <c r="G491" s="118"/>
      <c r="H491" s="118"/>
      <c r="I491" s="118"/>
      <c r="J491" s="118"/>
      <c r="K491" s="87"/>
      <c r="L491" s="118"/>
      <c r="M491" s="118"/>
    </row>
    <row r="492" spans="1:13" ht="38.25" x14ac:dyDescent="0.25">
      <c r="A492" s="13">
        <f>A490+1</f>
        <v>484</v>
      </c>
      <c r="B492" s="28" t="s">
        <v>974</v>
      </c>
      <c r="C492" s="29" t="s">
        <v>975</v>
      </c>
      <c r="D492" s="30" t="s">
        <v>1579</v>
      </c>
      <c r="E492" s="31" t="s">
        <v>41</v>
      </c>
      <c r="F492" s="32" t="s">
        <v>532</v>
      </c>
      <c r="G492" s="32" t="s">
        <v>191</v>
      </c>
      <c r="H492" s="33" t="s">
        <v>199</v>
      </c>
      <c r="I492" s="32" t="s">
        <v>1580</v>
      </c>
      <c r="J492" s="32" t="s">
        <v>923</v>
      </c>
      <c r="K492" s="28" t="s">
        <v>968</v>
      </c>
      <c r="L492" s="28" t="s">
        <v>1581</v>
      </c>
      <c r="M492" s="32" t="s">
        <v>723</v>
      </c>
    </row>
    <row r="493" spans="1:13" ht="140.25" x14ac:dyDescent="0.25">
      <c r="A493" s="13">
        <f t="shared" ref="A493:A556" si="9">A492+1</f>
        <v>485</v>
      </c>
      <c r="B493" s="28" t="s">
        <v>39</v>
      </c>
      <c r="C493" s="29" t="s">
        <v>179</v>
      </c>
      <c r="D493" s="30" t="s">
        <v>1582</v>
      </c>
      <c r="E493" s="31" t="s">
        <v>41</v>
      </c>
      <c r="F493" s="32" t="s">
        <v>532</v>
      </c>
      <c r="G493" s="32" t="s">
        <v>34</v>
      </c>
      <c r="H493" s="33" t="s">
        <v>287</v>
      </c>
      <c r="I493" s="32" t="s">
        <v>1583</v>
      </c>
      <c r="J493" s="32" t="s">
        <v>923</v>
      </c>
      <c r="K493" s="28" t="s">
        <v>968</v>
      </c>
      <c r="L493" s="28" t="s">
        <v>1387</v>
      </c>
      <c r="M493" s="32" t="s">
        <v>723</v>
      </c>
    </row>
    <row r="494" spans="1:13" ht="63.75" x14ac:dyDescent="0.25">
      <c r="A494" s="13">
        <f t="shared" si="9"/>
        <v>486</v>
      </c>
      <c r="B494" s="28" t="s">
        <v>969</v>
      </c>
      <c r="C494" s="29" t="s">
        <v>1584</v>
      </c>
      <c r="D494" s="30" t="s">
        <v>1585</v>
      </c>
      <c r="E494" s="31" t="s">
        <v>1240</v>
      </c>
      <c r="F494" s="32" t="s">
        <v>294</v>
      </c>
      <c r="G494" s="32" t="s">
        <v>915</v>
      </c>
      <c r="H494" s="33">
        <v>2</v>
      </c>
      <c r="I494" s="32">
        <v>841.2</v>
      </c>
      <c r="J494" s="32" t="s">
        <v>923</v>
      </c>
      <c r="K494" s="28" t="s">
        <v>968</v>
      </c>
      <c r="L494" s="28" t="s">
        <v>533</v>
      </c>
      <c r="M494" s="32" t="s">
        <v>1319</v>
      </c>
    </row>
    <row r="495" spans="1:13" ht="25.5" x14ac:dyDescent="0.25">
      <c r="A495" s="13">
        <f t="shared" si="9"/>
        <v>487</v>
      </c>
      <c r="B495" s="28" t="s">
        <v>1464</v>
      </c>
      <c r="C495" s="29" t="s">
        <v>1464</v>
      </c>
      <c r="D495" s="30" t="s">
        <v>1467</v>
      </c>
      <c r="E495" s="31" t="s">
        <v>695</v>
      </c>
      <c r="F495" s="32" t="s">
        <v>73</v>
      </c>
      <c r="G495" s="32" t="s">
        <v>92</v>
      </c>
      <c r="H495" s="33" t="s">
        <v>1586</v>
      </c>
      <c r="I495" s="32" t="s">
        <v>1587</v>
      </c>
      <c r="J495" s="32" t="s">
        <v>1541</v>
      </c>
      <c r="K495" s="28" t="s">
        <v>968</v>
      </c>
      <c r="L495" s="28" t="s">
        <v>533</v>
      </c>
      <c r="M495" s="32" t="s">
        <v>38</v>
      </c>
    </row>
    <row r="496" spans="1:13" ht="165.75" x14ac:dyDescent="0.25">
      <c r="A496" s="13">
        <f t="shared" si="9"/>
        <v>488</v>
      </c>
      <c r="B496" s="28" t="s">
        <v>935</v>
      </c>
      <c r="C496" s="29" t="s">
        <v>935</v>
      </c>
      <c r="D496" s="30" t="s">
        <v>1588</v>
      </c>
      <c r="E496" s="31" t="s">
        <v>41</v>
      </c>
      <c r="F496" s="32" t="s">
        <v>532</v>
      </c>
      <c r="G496" s="32" t="s">
        <v>34</v>
      </c>
      <c r="H496" s="33" t="s">
        <v>211</v>
      </c>
      <c r="I496" s="32" t="s">
        <v>1589</v>
      </c>
      <c r="J496" s="32" t="s">
        <v>923</v>
      </c>
      <c r="K496" s="28" t="s">
        <v>968</v>
      </c>
      <c r="L496" s="28" t="s">
        <v>1590</v>
      </c>
      <c r="M496" s="32" t="s">
        <v>723</v>
      </c>
    </row>
    <row r="497" spans="1:13" ht="63.75" x14ac:dyDescent="0.25">
      <c r="A497" s="13">
        <f t="shared" si="9"/>
        <v>489</v>
      </c>
      <c r="B497" s="28" t="s">
        <v>674</v>
      </c>
      <c r="C497" s="29" t="s">
        <v>674</v>
      </c>
      <c r="D497" s="30" t="s">
        <v>1591</v>
      </c>
      <c r="E497" s="31" t="s">
        <v>424</v>
      </c>
      <c r="F497" s="32" t="s">
        <v>488</v>
      </c>
      <c r="G497" s="32" t="s">
        <v>92</v>
      </c>
      <c r="H497" s="33" t="s">
        <v>490</v>
      </c>
      <c r="I497" s="32" t="s">
        <v>1592</v>
      </c>
      <c r="J497" s="32" t="s">
        <v>1593</v>
      </c>
      <c r="K497" s="28" t="s">
        <v>1548</v>
      </c>
      <c r="L497" s="28" t="s">
        <v>1389</v>
      </c>
      <c r="M497" s="32" t="s">
        <v>575</v>
      </c>
    </row>
    <row r="498" spans="1:13" ht="63.75" x14ac:dyDescent="0.25">
      <c r="A498" s="13">
        <f t="shared" si="9"/>
        <v>490</v>
      </c>
      <c r="B498" s="28" t="s">
        <v>674</v>
      </c>
      <c r="C498" s="29" t="s">
        <v>674</v>
      </c>
      <c r="D498" s="30" t="s">
        <v>1594</v>
      </c>
      <c r="E498" s="31" t="s">
        <v>424</v>
      </c>
      <c r="F498" s="32" t="s">
        <v>488</v>
      </c>
      <c r="G498" s="32" t="s">
        <v>92</v>
      </c>
      <c r="H498" s="33" t="s">
        <v>490</v>
      </c>
      <c r="I498" s="32" t="s">
        <v>1592</v>
      </c>
      <c r="J498" s="32" t="s">
        <v>1593</v>
      </c>
      <c r="K498" s="28" t="s">
        <v>1548</v>
      </c>
      <c r="L498" s="28" t="s">
        <v>1389</v>
      </c>
      <c r="M498" s="32" t="s">
        <v>575</v>
      </c>
    </row>
    <row r="499" spans="1:13" ht="63.75" x14ac:dyDescent="0.25">
      <c r="A499" s="13">
        <f t="shared" si="9"/>
        <v>491</v>
      </c>
      <c r="B499" s="28" t="s">
        <v>674</v>
      </c>
      <c r="C499" s="29" t="s">
        <v>674</v>
      </c>
      <c r="D499" s="30" t="s">
        <v>1595</v>
      </c>
      <c r="E499" s="31" t="s">
        <v>424</v>
      </c>
      <c r="F499" s="32" t="s">
        <v>488</v>
      </c>
      <c r="G499" s="32" t="s">
        <v>92</v>
      </c>
      <c r="H499" s="33" t="s">
        <v>490</v>
      </c>
      <c r="I499" s="32" t="s">
        <v>1032</v>
      </c>
      <c r="J499" s="32" t="s">
        <v>1596</v>
      </c>
      <c r="K499" s="28" t="s">
        <v>1548</v>
      </c>
      <c r="L499" s="28" t="s">
        <v>1389</v>
      </c>
      <c r="M499" s="32" t="s">
        <v>575</v>
      </c>
    </row>
    <row r="500" spans="1:13" ht="63.75" x14ac:dyDescent="0.25">
      <c r="A500" s="13">
        <f t="shared" si="9"/>
        <v>492</v>
      </c>
      <c r="B500" s="28" t="s">
        <v>674</v>
      </c>
      <c r="C500" s="29" t="s">
        <v>674</v>
      </c>
      <c r="D500" s="30" t="s">
        <v>1597</v>
      </c>
      <c r="E500" s="31" t="s">
        <v>424</v>
      </c>
      <c r="F500" s="32" t="s">
        <v>488</v>
      </c>
      <c r="G500" s="32" t="s">
        <v>92</v>
      </c>
      <c r="H500" s="33" t="s">
        <v>490</v>
      </c>
      <c r="I500" s="32" t="s">
        <v>1592</v>
      </c>
      <c r="J500" s="32" t="s">
        <v>1598</v>
      </c>
      <c r="K500" s="28" t="s">
        <v>1548</v>
      </c>
      <c r="L500" s="28" t="s">
        <v>1389</v>
      </c>
      <c r="M500" s="32" t="s">
        <v>575</v>
      </c>
    </row>
    <row r="501" spans="1:13" ht="76.5" x14ac:dyDescent="0.25">
      <c r="A501" s="13">
        <f t="shared" si="9"/>
        <v>493</v>
      </c>
      <c r="B501" s="28" t="s">
        <v>621</v>
      </c>
      <c r="C501" s="29" t="s">
        <v>621</v>
      </c>
      <c r="D501" s="30" t="s">
        <v>1599</v>
      </c>
      <c r="E501" s="31" t="s">
        <v>623</v>
      </c>
      <c r="F501" s="32" t="s">
        <v>369</v>
      </c>
      <c r="G501" s="32" t="s">
        <v>34</v>
      </c>
      <c r="H501" s="33" t="s">
        <v>490</v>
      </c>
      <c r="I501" s="32" t="s">
        <v>1032</v>
      </c>
      <c r="J501" s="32" t="s">
        <v>1600</v>
      </c>
      <c r="K501" s="28" t="s">
        <v>1548</v>
      </c>
      <c r="L501" s="28" t="s">
        <v>1404</v>
      </c>
      <c r="M501" s="32" t="s">
        <v>437</v>
      </c>
    </row>
    <row r="502" spans="1:13" ht="51" x14ac:dyDescent="0.25">
      <c r="A502" s="13">
        <f t="shared" si="9"/>
        <v>494</v>
      </c>
      <c r="B502" s="28" t="s">
        <v>447</v>
      </c>
      <c r="C502" s="29" t="s">
        <v>447</v>
      </c>
      <c r="D502" s="30" t="s">
        <v>1601</v>
      </c>
      <c r="E502" s="31" t="s">
        <v>689</v>
      </c>
      <c r="F502" s="32" t="s">
        <v>146</v>
      </c>
      <c r="G502" s="32" t="s">
        <v>92</v>
      </c>
      <c r="H502" s="33" t="s">
        <v>590</v>
      </c>
      <c r="I502" s="50">
        <v>254</v>
      </c>
      <c r="J502" s="32" t="s">
        <v>1602</v>
      </c>
      <c r="K502" s="28" t="s">
        <v>1548</v>
      </c>
      <c r="L502" s="28" t="s">
        <v>1603</v>
      </c>
      <c r="M502" s="32" t="s">
        <v>38</v>
      </c>
    </row>
    <row r="503" spans="1:13" ht="51" x14ac:dyDescent="0.25">
      <c r="A503" s="13">
        <f t="shared" si="9"/>
        <v>495</v>
      </c>
      <c r="B503" s="28" t="s">
        <v>754</v>
      </c>
      <c r="C503" s="29" t="s">
        <v>754</v>
      </c>
      <c r="D503" s="30" t="s">
        <v>1604</v>
      </c>
      <c r="E503" s="31" t="s">
        <v>239</v>
      </c>
      <c r="F503" s="32" t="s">
        <v>876</v>
      </c>
      <c r="G503" s="32" t="s">
        <v>34</v>
      </c>
      <c r="H503" s="33" t="s">
        <v>590</v>
      </c>
      <c r="I503" s="32" t="s">
        <v>1605</v>
      </c>
      <c r="J503" s="32" t="s">
        <v>344</v>
      </c>
      <c r="K503" s="28" t="s">
        <v>968</v>
      </c>
      <c r="L503" s="28" t="s">
        <v>1606</v>
      </c>
      <c r="M503" s="32" t="s">
        <v>723</v>
      </c>
    </row>
    <row r="504" spans="1:13" ht="76.5" x14ac:dyDescent="0.25">
      <c r="A504" s="13">
        <f t="shared" si="9"/>
        <v>496</v>
      </c>
      <c r="B504" s="28" t="s">
        <v>447</v>
      </c>
      <c r="C504" s="29" t="s">
        <v>447</v>
      </c>
      <c r="D504" s="30" t="s">
        <v>1607</v>
      </c>
      <c r="E504" s="31" t="s">
        <v>1608</v>
      </c>
      <c r="F504" s="32" t="s">
        <v>351</v>
      </c>
      <c r="G504" s="32" t="s">
        <v>1609</v>
      </c>
      <c r="H504" s="33" t="s">
        <v>490</v>
      </c>
      <c r="I504" s="32" t="s">
        <v>1610</v>
      </c>
      <c r="J504" s="32" t="s">
        <v>1611</v>
      </c>
      <c r="K504" s="28" t="s">
        <v>1548</v>
      </c>
      <c r="L504" s="28" t="s">
        <v>1389</v>
      </c>
      <c r="M504" s="32" t="s">
        <v>575</v>
      </c>
    </row>
    <row r="505" spans="1:13" ht="76.5" x14ac:dyDescent="0.25">
      <c r="A505" s="13">
        <f t="shared" si="9"/>
        <v>497</v>
      </c>
      <c r="B505" s="28" t="s">
        <v>447</v>
      </c>
      <c r="C505" s="29" t="s">
        <v>447</v>
      </c>
      <c r="D505" s="30" t="s">
        <v>1612</v>
      </c>
      <c r="E505" s="31" t="s">
        <v>1608</v>
      </c>
      <c r="F505" s="32" t="s">
        <v>351</v>
      </c>
      <c r="G505" s="32" t="s">
        <v>1609</v>
      </c>
      <c r="H505" s="33" t="s">
        <v>490</v>
      </c>
      <c r="I505" s="32" t="s">
        <v>583</v>
      </c>
      <c r="J505" s="32" t="s">
        <v>1461</v>
      </c>
      <c r="K505" s="28" t="s">
        <v>1548</v>
      </c>
      <c r="L505" s="28" t="s">
        <v>1389</v>
      </c>
      <c r="M505" s="32" t="s">
        <v>575</v>
      </c>
    </row>
    <row r="506" spans="1:13" ht="38.25" x14ac:dyDescent="0.25">
      <c r="A506" s="13">
        <f t="shared" si="9"/>
        <v>498</v>
      </c>
      <c r="B506" s="28" t="s">
        <v>433</v>
      </c>
      <c r="C506" s="29" t="s">
        <v>433</v>
      </c>
      <c r="D506" s="30" t="s">
        <v>1613</v>
      </c>
      <c r="E506" s="31" t="s">
        <v>1240</v>
      </c>
      <c r="F506" s="32" t="s">
        <v>294</v>
      </c>
      <c r="G506" s="32" t="s">
        <v>92</v>
      </c>
      <c r="H506" s="33" t="s">
        <v>817</v>
      </c>
      <c r="I506" s="32" t="s">
        <v>1614</v>
      </c>
      <c r="J506" s="32" t="s">
        <v>1541</v>
      </c>
      <c r="K506" s="28" t="s">
        <v>1615</v>
      </c>
      <c r="L506" s="28" t="s">
        <v>1186</v>
      </c>
      <c r="M506" s="32" t="s">
        <v>1319</v>
      </c>
    </row>
    <row r="507" spans="1:13" ht="38.25" x14ac:dyDescent="0.25">
      <c r="A507" s="13">
        <f t="shared" si="9"/>
        <v>499</v>
      </c>
      <c r="B507" s="28" t="s">
        <v>433</v>
      </c>
      <c r="C507" s="29" t="s">
        <v>433</v>
      </c>
      <c r="D507" s="30" t="s">
        <v>1616</v>
      </c>
      <c r="E507" s="31" t="s">
        <v>1240</v>
      </c>
      <c r="F507" s="32" t="s">
        <v>294</v>
      </c>
      <c r="G507" s="32" t="s">
        <v>92</v>
      </c>
      <c r="H507" s="33" t="s">
        <v>590</v>
      </c>
      <c r="I507" s="32">
        <v>218.178</v>
      </c>
      <c r="J507" s="32" t="s">
        <v>1541</v>
      </c>
      <c r="K507" s="28" t="s">
        <v>1615</v>
      </c>
      <c r="L507" s="28" t="s">
        <v>533</v>
      </c>
      <c r="M507" s="32" t="s">
        <v>1319</v>
      </c>
    </row>
    <row r="508" spans="1:13" ht="38.25" x14ac:dyDescent="0.25">
      <c r="A508" s="13">
        <f t="shared" si="9"/>
        <v>500</v>
      </c>
      <c r="B508" s="28" t="s">
        <v>588</v>
      </c>
      <c r="C508" s="29" t="s">
        <v>588</v>
      </c>
      <c r="D508" s="30" t="s">
        <v>1617</v>
      </c>
      <c r="E508" s="31" t="s">
        <v>41</v>
      </c>
      <c r="F508" s="32" t="s">
        <v>532</v>
      </c>
      <c r="G508" s="32" t="s">
        <v>34</v>
      </c>
      <c r="H508" s="33" t="s">
        <v>590</v>
      </c>
      <c r="I508" s="32" t="s">
        <v>1618</v>
      </c>
      <c r="J508" s="32" t="s">
        <v>923</v>
      </c>
      <c r="K508" s="28" t="s">
        <v>968</v>
      </c>
      <c r="L508" s="28" t="s">
        <v>1619</v>
      </c>
      <c r="M508" s="32" t="s">
        <v>723</v>
      </c>
    </row>
    <row r="509" spans="1:13" ht="63.75" x14ac:dyDescent="0.25">
      <c r="A509" s="13">
        <f t="shared" si="9"/>
        <v>501</v>
      </c>
      <c r="B509" s="28" t="s">
        <v>359</v>
      </c>
      <c r="C509" s="29" t="s">
        <v>1620</v>
      </c>
      <c r="D509" s="30" t="s">
        <v>1621</v>
      </c>
      <c r="E509" s="31" t="s">
        <v>362</v>
      </c>
      <c r="F509" s="32" t="s">
        <v>363</v>
      </c>
      <c r="G509" s="32" t="s">
        <v>374</v>
      </c>
      <c r="H509" s="33" t="s">
        <v>490</v>
      </c>
      <c r="I509" s="32" t="s">
        <v>1622</v>
      </c>
      <c r="J509" s="32" t="s">
        <v>1623</v>
      </c>
      <c r="K509" s="28" t="s">
        <v>1624</v>
      </c>
      <c r="L509" s="28" t="s">
        <v>1389</v>
      </c>
      <c r="M509" s="32" t="s">
        <v>575</v>
      </c>
    </row>
    <row r="510" spans="1:13" ht="51" x14ac:dyDescent="0.25">
      <c r="A510" s="13">
        <f t="shared" si="9"/>
        <v>502</v>
      </c>
      <c r="B510" s="104" t="s">
        <v>943</v>
      </c>
      <c r="C510" s="107" t="s">
        <v>944</v>
      </c>
      <c r="D510" s="108" t="s">
        <v>1625</v>
      </c>
      <c r="E510" s="109" t="s">
        <v>299</v>
      </c>
      <c r="F510" s="104" t="s">
        <v>481</v>
      </c>
      <c r="G510" s="104" t="s">
        <v>92</v>
      </c>
      <c r="H510" s="104" t="s">
        <v>1626</v>
      </c>
      <c r="I510" s="104" t="s">
        <v>1627</v>
      </c>
      <c r="J510" s="104" t="s">
        <v>1628</v>
      </c>
      <c r="K510" s="104" t="s">
        <v>1005</v>
      </c>
      <c r="L510" s="104" t="s">
        <v>1005</v>
      </c>
      <c r="M510" s="104" t="s">
        <v>96</v>
      </c>
    </row>
    <row r="511" spans="1:13" ht="51" x14ac:dyDescent="0.25">
      <c r="A511" s="13">
        <f t="shared" si="9"/>
        <v>503</v>
      </c>
      <c r="B511" s="104" t="s">
        <v>943</v>
      </c>
      <c r="C511" s="107" t="s">
        <v>944</v>
      </c>
      <c r="D511" s="108" t="s">
        <v>1625</v>
      </c>
      <c r="E511" s="109" t="s">
        <v>299</v>
      </c>
      <c r="F511" s="104" t="s">
        <v>481</v>
      </c>
      <c r="G511" s="104" t="s">
        <v>92</v>
      </c>
      <c r="H511" s="104" t="s">
        <v>1626</v>
      </c>
      <c r="I511" s="104" t="s">
        <v>1627</v>
      </c>
      <c r="J511" s="104" t="s">
        <v>1628</v>
      </c>
      <c r="K511" s="104" t="s">
        <v>968</v>
      </c>
      <c r="L511" s="104" t="s">
        <v>968</v>
      </c>
      <c r="M511" s="104" t="s">
        <v>96</v>
      </c>
    </row>
    <row r="512" spans="1:13" ht="38.25" x14ac:dyDescent="0.25">
      <c r="A512" s="13">
        <f t="shared" si="9"/>
        <v>504</v>
      </c>
      <c r="B512" s="104" t="s">
        <v>1078</v>
      </c>
      <c r="C512" s="107" t="s">
        <v>1079</v>
      </c>
      <c r="D512" s="108" t="s">
        <v>1337</v>
      </c>
      <c r="E512" s="109" t="s">
        <v>299</v>
      </c>
      <c r="F512" s="104" t="s">
        <v>1629</v>
      </c>
      <c r="G512" s="104" t="s">
        <v>1081</v>
      </c>
      <c r="H512" s="122">
        <v>15070.2</v>
      </c>
      <c r="I512" s="123">
        <v>150.702</v>
      </c>
      <c r="J512" s="104" t="s">
        <v>699</v>
      </c>
      <c r="K512" s="104" t="s">
        <v>968</v>
      </c>
      <c r="L512" s="104" t="s">
        <v>968</v>
      </c>
      <c r="M512" s="104" t="s">
        <v>96</v>
      </c>
    </row>
    <row r="513" spans="1:13" ht="38.25" x14ac:dyDescent="0.25">
      <c r="A513" s="13">
        <f t="shared" si="9"/>
        <v>505</v>
      </c>
      <c r="B513" s="104" t="s">
        <v>1630</v>
      </c>
      <c r="C513" s="107" t="s">
        <v>1631</v>
      </c>
      <c r="D513" s="108" t="s">
        <v>1632</v>
      </c>
      <c r="E513" s="109" t="s">
        <v>487</v>
      </c>
      <c r="F513" s="104" t="s">
        <v>481</v>
      </c>
      <c r="G513" s="104" t="s">
        <v>92</v>
      </c>
      <c r="H513" s="104" t="s">
        <v>1633</v>
      </c>
      <c r="I513" s="104" t="s">
        <v>1634</v>
      </c>
      <c r="J513" s="104" t="s">
        <v>832</v>
      </c>
      <c r="K513" s="104" t="s">
        <v>968</v>
      </c>
      <c r="L513" s="104" t="s">
        <v>968</v>
      </c>
      <c r="M513" s="104" t="s">
        <v>96</v>
      </c>
    </row>
    <row r="514" spans="1:13" ht="38.25" x14ac:dyDescent="0.25">
      <c r="A514" s="13">
        <f t="shared" si="9"/>
        <v>506</v>
      </c>
      <c r="B514" s="104" t="s">
        <v>1078</v>
      </c>
      <c r="C514" s="107" t="s">
        <v>1079</v>
      </c>
      <c r="D514" s="108" t="s">
        <v>1337</v>
      </c>
      <c r="E514" s="109" t="s">
        <v>299</v>
      </c>
      <c r="F514" s="104" t="s">
        <v>1629</v>
      </c>
      <c r="G514" s="104" t="s">
        <v>1081</v>
      </c>
      <c r="H514" s="122">
        <v>15070.2</v>
      </c>
      <c r="I514" s="123">
        <v>150.702</v>
      </c>
      <c r="J514" s="104" t="s">
        <v>699</v>
      </c>
      <c r="K514" s="104" t="s">
        <v>968</v>
      </c>
      <c r="L514" s="104" t="s">
        <v>968</v>
      </c>
      <c r="M514" s="104" t="s">
        <v>96</v>
      </c>
    </row>
    <row r="515" spans="1:13" ht="38.25" x14ac:dyDescent="0.25">
      <c r="A515" s="13">
        <f t="shared" si="9"/>
        <v>507</v>
      </c>
      <c r="B515" s="104" t="s">
        <v>478</v>
      </c>
      <c r="C515" s="107" t="s">
        <v>1134</v>
      </c>
      <c r="D515" s="108" t="s">
        <v>1135</v>
      </c>
      <c r="E515" s="109" t="s">
        <v>1070</v>
      </c>
      <c r="F515" s="104" t="s">
        <v>481</v>
      </c>
      <c r="G515" s="104" t="s">
        <v>93</v>
      </c>
      <c r="H515" s="104" t="s">
        <v>93</v>
      </c>
      <c r="I515" s="104" t="s">
        <v>1635</v>
      </c>
      <c r="J515" s="104" t="s">
        <v>699</v>
      </c>
      <c r="K515" s="104" t="s">
        <v>968</v>
      </c>
      <c r="L515" s="104" t="s">
        <v>968</v>
      </c>
      <c r="M515" s="104" t="s">
        <v>96</v>
      </c>
    </row>
    <row r="516" spans="1:13" ht="89.25" x14ac:dyDescent="0.25">
      <c r="A516" s="13">
        <f t="shared" si="9"/>
        <v>508</v>
      </c>
      <c r="B516" s="104" t="s">
        <v>97</v>
      </c>
      <c r="C516" s="107" t="s">
        <v>1636</v>
      </c>
      <c r="D516" s="108" t="s">
        <v>1637</v>
      </c>
      <c r="E516" s="109" t="s">
        <v>99</v>
      </c>
      <c r="F516" s="104" t="s">
        <v>481</v>
      </c>
      <c r="G516" s="104" t="s">
        <v>34</v>
      </c>
      <c r="H516" s="104" t="s">
        <v>590</v>
      </c>
      <c r="I516" s="104" t="s">
        <v>1638</v>
      </c>
      <c r="J516" s="104" t="s">
        <v>1639</v>
      </c>
      <c r="K516" s="104" t="s">
        <v>759</v>
      </c>
      <c r="L516" s="104" t="s">
        <v>1355</v>
      </c>
      <c r="M516" s="104" t="s">
        <v>96</v>
      </c>
    </row>
    <row r="517" spans="1:13" ht="38.25" x14ac:dyDescent="0.25">
      <c r="A517" s="13">
        <f t="shared" si="9"/>
        <v>509</v>
      </c>
      <c r="B517" s="104" t="s">
        <v>202</v>
      </c>
      <c r="C517" s="107" t="s">
        <v>202</v>
      </c>
      <c r="D517" s="108" t="s">
        <v>1640</v>
      </c>
      <c r="E517" s="109" t="s">
        <v>1641</v>
      </c>
      <c r="F517" s="104" t="s">
        <v>73</v>
      </c>
      <c r="G517" s="104" t="s">
        <v>34</v>
      </c>
      <c r="H517" s="104" t="s">
        <v>590</v>
      </c>
      <c r="I517" s="104" t="s">
        <v>1642</v>
      </c>
      <c r="J517" s="104" t="s">
        <v>1541</v>
      </c>
      <c r="K517" s="104" t="s">
        <v>1615</v>
      </c>
      <c r="L517" s="104" t="s">
        <v>1186</v>
      </c>
      <c r="M517" s="104" t="s">
        <v>38</v>
      </c>
    </row>
    <row r="518" spans="1:13" ht="25.5" x14ac:dyDescent="0.25">
      <c r="A518" s="13">
        <f t="shared" si="9"/>
        <v>510</v>
      </c>
      <c r="B518" s="104" t="s">
        <v>761</v>
      </c>
      <c r="C518" s="107" t="s">
        <v>761</v>
      </c>
      <c r="D518" s="108" t="s">
        <v>763</v>
      </c>
      <c r="E518" s="109" t="s">
        <v>764</v>
      </c>
      <c r="F518" s="104" t="s">
        <v>481</v>
      </c>
      <c r="G518" s="104" t="s">
        <v>92</v>
      </c>
      <c r="H518" s="104" t="s">
        <v>1643</v>
      </c>
      <c r="I518" s="104" t="s">
        <v>1644</v>
      </c>
      <c r="J518" s="104" t="s">
        <v>1645</v>
      </c>
      <c r="K518" s="104" t="s">
        <v>968</v>
      </c>
      <c r="L518" s="104" t="s">
        <v>1186</v>
      </c>
      <c r="M518" s="104" t="s">
        <v>38</v>
      </c>
    </row>
    <row r="519" spans="1:13" ht="63.75" x14ac:dyDescent="0.25">
      <c r="A519" s="13">
        <f t="shared" si="9"/>
        <v>511</v>
      </c>
      <c r="B519" s="104" t="s">
        <v>1196</v>
      </c>
      <c r="C519" s="107" t="s">
        <v>1196</v>
      </c>
      <c r="D519" s="108" t="s">
        <v>1646</v>
      </c>
      <c r="E519" s="109" t="s">
        <v>424</v>
      </c>
      <c r="F519" s="104" t="s">
        <v>488</v>
      </c>
      <c r="G519" s="104" t="s">
        <v>92</v>
      </c>
      <c r="H519" s="104" t="s">
        <v>490</v>
      </c>
      <c r="I519" s="104" t="s">
        <v>1647</v>
      </c>
      <c r="J519" s="104" t="s">
        <v>1461</v>
      </c>
      <c r="K519" s="104" t="s">
        <v>1624</v>
      </c>
      <c r="L519" s="104" t="s">
        <v>1389</v>
      </c>
      <c r="M519" s="104" t="s">
        <v>575</v>
      </c>
    </row>
    <row r="520" spans="1:13" ht="25.5" x14ac:dyDescent="0.25">
      <c r="A520" s="13">
        <f t="shared" si="9"/>
        <v>512</v>
      </c>
      <c r="B520" s="104" t="s">
        <v>284</v>
      </c>
      <c r="C520" s="107" t="s">
        <v>1384</v>
      </c>
      <c r="D520" s="108" t="s">
        <v>1385</v>
      </c>
      <c r="E520" s="109" t="s">
        <v>1269</v>
      </c>
      <c r="F520" s="104" t="s">
        <v>146</v>
      </c>
      <c r="G520" s="104" t="s">
        <v>92</v>
      </c>
      <c r="H520" s="104" t="s">
        <v>211</v>
      </c>
      <c r="I520" s="104" t="s">
        <v>1648</v>
      </c>
      <c r="J520" s="104" t="s">
        <v>1270</v>
      </c>
      <c r="K520" s="104" t="s">
        <v>968</v>
      </c>
      <c r="L520" s="104" t="s">
        <v>1412</v>
      </c>
      <c r="M520" s="104" t="s">
        <v>38</v>
      </c>
    </row>
    <row r="521" spans="1:13" ht="51" x14ac:dyDescent="0.25">
      <c r="A521" s="13">
        <f t="shared" si="9"/>
        <v>513</v>
      </c>
      <c r="B521" s="104" t="s">
        <v>1649</v>
      </c>
      <c r="C521" s="107" t="s">
        <v>1649</v>
      </c>
      <c r="D521" s="108" t="s">
        <v>1650</v>
      </c>
      <c r="E521" s="109" t="s">
        <v>239</v>
      </c>
      <c r="F521" s="32" t="s">
        <v>876</v>
      </c>
      <c r="G521" s="104" t="s">
        <v>603</v>
      </c>
      <c r="H521" s="104" t="s">
        <v>603</v>
      </c>
      <c r="I521" s="110">
        <v>1810</v>
      </c>
      <c r="J521" s="104" t="s">
        <v>344</v>
      </c>
      <c r="K521" s="104" t="s">
        <v>1186</v>
      </c>
      <c r="L521" s="104" t="s">
        <v>533</v>
      </c>
      <c r="M521" s="104" t="s">
        <v>123</v>
      </c>
    </row>
    <row r="522" spans="1:13" ht="63.75" x14ac:dyDescent="0.25">
      <c r="A522" s="13">
        <f t="shared" si="9"/>
        <v>514</v>
      </c>
      <c r="B522" s="104" t="s">
        <v>422</v>
      </c>
      <c r="C522" s="107" t="s">
        <v>422</v>
      </c>
      <c r="D522" s="108" t="s">
        <v>423</v>
      </c>
      <c r="E522" s="109" t="s">
        <v>424</v>
      </c>
      <c r="F522" s="104" t="s">
        <v>488</v>
      </c>
      <c r="G522" s="104" t="s">
        <v>92</v>
      </c>
      <c r="H522" s="104" t="s">
        <v>93</v>
      </c>
      <c r="I522" s="110">
        <v>4000</v>
      </c>
      <c r="J522" s="32" t="s">
        <v>1487</v>
      </c>
      <c r="K522" s="104" t="s">
        <v>968</v>
      </c>
      <c r="L522" s="104" t="s">
        <v>1404</v>
      </c>
      <c r="M522" s="104" t="s">
        <v>437</v>
      </c>
    </row>
    <row r="523" spans="1:13" ht="63.75" x14ac:dyDescent="0.25">
      <c r="A523" s="17">
        <f t="shared" si="9"/>
        <v>515</v>
      </c>
      <c r="B523" s="104" t="s">
        <v>428</v>
      </c>
      <c r="C523" s="107" t="s">
        <v>428</v>
      </c>
      <c r="D523" s="108" t="s">
        <v>430</v>
      </c>
      <c r="E523" s="109" t="s">
        <v>431</v>
      </c>
      <c r="F523" s="104" t="s">
        <v>488</v>
      </c>
      <c r="G523" s="104" t="s">
        <v>92</v>
      </c>
      <c r="H523" s="104" t="s">
        <v>93</v>
      </c>
      <c r="I523" s="110">
        <v>3500</v>
      </c>
      <c r="J523" s="32" t="s">
        <v>1651</v>
      </c>
      <c r="K523" s="104" t="s">
        <v>968</v>
      </c>
      <c r="L523" s="104" t="s">
        <v>1404</v>
      </c>
      <c r="M523" s="104" t="s">
        <v>437</v>
      </c>
    </row>
    <row r="524" spans="1:13" ht="63.75" x14ac:dyDescent="0.25">
      <c r="A524" s="13">
        <f t="shared" si="9"/>
        <v>516</v>
      </c>
      <c r="B524" s="28" t="s">
        <v>202</v>
      </c>
      <c r="C524" s="29" t="s">
        <v>202</v>
      </c>
      <c r="D524" s="30" t="s">
        <v>1652</v>
      </c>
      <c r="E524" s="31" t="s">
        <v>1641</v>
      </c>
      <c r="F524" s="32" t="s">
        <v>73</v>
      </c>
      <c r="G524" s="32" t="s">
        <v>34</v>
      </c>
      <c r="H524" s="33">
        <v>1</v>
      </c>
      <c r="I524" s="50">
        <v>273.60000000000002</v>
      </c>
      <c r="J524" s="32" t="s">
        <v>699</v>
      </c>
      <c r="K524" s="28" t="s">
        <v>968</v>
      </c>
      <c r="L524" s="28" t="s">
        <v>533</v>
      </c>
      <c r="M524" s="32" t="s">
        <v>38</v>
      </c>
    </row>
    <row r="525" spans="1:13" ht="38.25" x14ac:dyDescent="0.25">
      <c r="A525" s="17">
        <f t="shared" si="9"/>
        <v>517</v>
      </c>
      <c r="B525" s="28" t="s">
        <v>865</v>
      </c>
      <c r="C525" s="29" t="s">
        <v>1653</v>
      </c>
      <c r="D525" s="30" t="s">
        <v>1654</v>
      </c>
      <c r="E525" s="31" t="s">
        <v>1240</v>
      </c>
      <c r="F525" s="32" t="s">
        <v>294</v>
      </c>
      <c r="G525" s="32" t="s">
        <v>92</v>
      </c>
      <c r="H525" s="33">
        <v>5</v>
      </c>
      <c r="I525" s="50" t="s">
        <v>1655</v>
      </c>
      <c r="J525" s="32" t="s">
        <v>699</v>
      </c>
      <c r="K525" s="28" t="s">
        <v>968</v>
      </c>
      <c r="L525" s="28" t="s">
        <v>533</v>
      </c>
      <c r="M525" s="32" t="s">
        <v>38</v>
      </c>
    </row>
    <row r="526" spans="1:13" ht="63.75" x14ac:dyDescent="0.25">
      <c r="A526" s="13">
        <f t="shared" si="9"/>
        <v>518</v>
      </c>
      <c r="B526" s="28" t="s">
        <v>387</v>
      </c>
      <c r="C526" s="29" t="s">
        <v>1656</v>
      </c>
      <c r="D526" s="30" t="s">
        <v>1657</v>
      </c>
      <c r="E526" s="31" t="s">
        <v>853</v>
      </c>
      <c r="F526" s="32" t="s">
        <v>294</v>
      </c>
      <c r="G526" s="32" t="s">
        <v>240</v>
      </c>
      <c r="H526" s="33">
        <v>26358</v>
      </c>
      <c r="I526" s="50">
        <v>27412.32</v>
      </c>
      <c r="J526" s="32" t="s">
        <v>344</v>
      </c>
      <c r="K526" s="28" t="s">
        <v>968</v>
      </c>
      <c r="L526" s="28" t="s">
        <v>533</v>
      </c>
      <c r="M526" s="32" t="s">
        <v>123</v>
      </c>
    </row>
    <row r="527" spans="1:13" ht="25.5" x14ac:dyDescent="0.25">
      <c r="A527" s="17">
        <f t="shared" si="9"/>
        <v>519</v>
      </c>
      <c r="B527" s="28" t="s">
        <v>433</v>
      </c>
      <c r="C527" s="29" t="s">
        <v>1658</v>
      </c>
      <c r="D527" s="30" t="s">
        <v>1659</v>
      </c>
      <c r="E527" s="31" t="s">
        <v>853</v>
      </c>
      <c r="F527" s="32" t="s">
        <v>294</v>
      </c>
      <c r="G527" s="32" t="s">
        <v>92</v>
      </c>
      <c r="H527" s="33">
        <v>60</v>
      </c>
      <c r="I527" s="50">
        <v>666</v>
      </c>
      <c r="J527" s="32" t="s">
        <v>699</v>
      </c>
      <c r="K527" s="28" t="s">
        <v>968</v>
      </c>
      <c r="L527" s="28" t="s">
        <v>533</v>
      </c>
      <c r="M527" s="32" t="s">
        <v>1319</v>
      </c>
    </row>
    <row r="528" spans="1:13" ht="25.5" x14ac:dyDescent="0.25">
      <c r="A528" s="17">
        <f t="shared" si="9"/>
        <v>520</v>
      </c>
      <c r="B528" s="28" t="s">
        <v>220</v>
      </c>
      <c r="C528" s="29" t="s">
        <v>1660</v>
      </c>
      <c r="D528" s="30" t="s">
        <v>1661</v>
      </c>
      <c r="E528" s="31" t="s">
        <v>1320</v>
      </c>
      <c r="F528" s="32" t="s">
        <v>294</v>
      </c>
      <c r="G528" s="32" t="s">
        <v>240</v>
      </c>
      <c r="H528" s="33" t="s">
        <v>1662</v>
      </c>
      <c r="I528" s="32" t="s">
        <v>1663</v>
      </c>
      <c r="J528" s="32" t="s">
        <v>1664</v>
      </c>
      <c r="K528" s="28" t="s">
        <v>968</v>
      </c>
      <c r="L528" s="28" t="s">
        <v>533</v>
      </c>
      <c r="M528" s="32" t="s">
        <v>38</v>
      </c>
    </row>
    <row r="529" spans="1:13" ht="51" x14ac:dyDescent="0.25">
      <c r="A529" s="17">
        <f t="shared" si="9"/>
        <v>521</v>
      </c>
      <c r="B529" s="28" t="s">
        <v>387</v>
      </c>
      <c r="C529" s="29" t="s">
        <v>387</v>
      </c>
      <c r="D529" s="30" t="s">
        <v>1665</v>
      </c>
      <c r="E529" s="31" t="s">
        <v>853</v>
      </c>
      <c r="F529" s="32" t="s">
        <v>294</v>
      </c>
      <c r="G529" s="32" t="s">
        <v>240</v>
      </c>
      <c r="H529" s="33">
        <v>18696</v>
      </c>
      <c r="I529" s="81">
        <v>1720.9349999999999</v>
      </c>
      <c r="J529" s="32" t="s">
        <v>344</v>
      </c>
      <c r="K529" s="28" t="s">
        <v>968</v>
      </c>
      <c r="L529" s="28" t="s">
        <v>1666</v>
      </c>
      <c r="M529" s="32" t="s">
        <v>38</v>
      </c>
    </row>
    <row r="530" spans="1:13" ht="102" x14ac:dyDescent="0.25">
      <c r="A530" s="17">
        <f t="shared" si="9"/>
        <v>522</v>
      </c>
      <c r="B530" s="28" t="s">
        <v>1667</v>
      </c>
      <c r="C530" s="29" t="s">
        <v>1668</v>
      </c>
      <c r="D530" s="30" t="s">
        <v>1669</v>
      </c>
      <c r="E530" s="31" t="s">
        <v>1670</v>
      </c>
      <c r="F530" s="32" t="s">
        <v>488</v>
      </c>
      <c r="G530" s="32" t="s">
        <v>1671</v>
      </c>
      <c r="H530" s="33" t="s">
        <v>93</v>
      </c>
      <c r="I530" s="32" t="s">
        <v>1672</v>
      </c>
      <c r="J530" s="32" t="s">
        <v>1673</v>
      </c>
      <c r="K530" s="28" t="s">
        <v>968</v>
      </c>
      <c r="L530" s="28" t="s">
        <v>1404</v>
      </c>
      <c r="M530" s="32" t="s">
        <v>575</v>
      </c>
    </row>
    <row r="531" spans="1:13" ht="89.25" x14ac:dyDescent="0.25">
      <c r="A531" s="17">
        <f t="shared" si="9"/>
        <v>523</v>
      </c>
      <c r="B531" s="104" t="s">
        <v>195</v>
      </c>
      <c r="C531" s="107" t="s">
        <v>196</v>
      </c>
      <c r="D531" s="108" t="s">
        <v>1674</v>
      </c>
      <c r="E531" s="109" t="s">
        <v>41</v>
      </c>
      <c r="F531" s="104" t="s">
        <v>532</v>
      </c>
      <c r="G531" s="104" t="s">
        <v>34</v>
      </c>
      <c r="H531" s="104" t="s">
        <v>590</v>
      </c>
      <c r="I531" s="124" t="s">
        <v>1675</v>
      </c>
      <c r="J531" s="104" t="s">
        <v>1676</v>
      </c>
      <c r="K531" s="104" t="s">
        <v>968</v>
      </c>
      <c r="L531" s="104" t="s">
        <v>1677</v>
      </c>
      <c r="M531" s="104" t="s">
        <v>723</v>
      </c>
    </row>
    <row r="532" spans="1:13" ht="76.5" x14ac:dyDescent="0.25">
      <c r="A532" s="17">
        <f t="shared" si="9"/>
        <v>524</v>
      </c>
      <c r="B532" s="104" t="s">
        <v>39</v>
      </c>
      <c r="C532" s="107" t="s">
        <v>179</v>
      </c>
      <c r="D532" s="108" t="s">
        <v>1678</v>
      </c>
      <c r="E532" s="109" t="s">
        <v>41</v>
      </c>
      <c r="F532" s="104" t="s">
        <v>532</v>
      </c>
      <c r="G532" s="104" t="s">
        <v>34</v>
      </c>
      <c r="H532" s="104" t="s">
        <v>211</v>
      </c>
      <c r="I532" s="110">
        <v>560</v>
      </c>
      <c r="J532" s="104" t="s">
        <v>923</v>
      </c>
      <c r="K532" s="104" t="s">
        <v>968</v>
      </c>
      <c r="L532" s="104" t="s">
        <v>1679</v>
      </c>
      <c r="M532" s="104" t="s">
        <v>723</v>
      </c>
    </row>
    <row r="533" spans="1:13" ht="38.25" x14ac:dyDescent="0.25">
      <c r="A533" s="17">
        <f t="shared" si="9"/>
        <v>525</v>
      </c>
      <c r="B533" s="104" t="s">
        <v>588</v>
      </c>
      <c r="C533" s="107" t="s">
        <v>588</v>
      </c>
      <c r="D533" s="108" t="s">
        <v>1680</v>
      </c>
      <c r="E533" s="109" t="s">
        <v>41</v>
      </c>
      <c r="F533" s="104" t="s">
        <v>532</v>
      </c>
      <c r="G533" s="104" t="s">
        <v>34</v>
      </c>
      <c r="H533" s="104" t="s">
        <v>590</v>
      </c>
      <c r="I533" s="111">
        <v>406.87439999999998</v>
      </c>
      <c r="J533" s="104" t="s">
        <v>923</v>
      </c>
      <c r="K533" s="104" t="s">
        <v>968</v>
      </c>
      <c r="L533" s="104" t="s">
        <v>1681</v>
      </c>
      <c r="M533" s="104" t="s">
        <v>723</v>
      </c>
    </row>
    <row r="534" spans="1:13" ht="165.75" x14ac:dyDescent="0.25">
      <c r="A534" s="17">
        <f t="shared" si="9"/>
        <v>526</v>
      </c>
      <c r="B534" s="104" t="s">
        <v>935</v>
      </c>
      <c r="C534" s="107" t="s">
        <v>935</v>
      </c>
      <c r="D534" s="108" t="s">
        <v>1682</v>
      </c>
      <c r="E534" s="109" t="s">
        <v>41</v>
      </c>
      <c r="F534" s="104" t="s">
        <v>532</v>
      </c>
      <c r="G534" s="104" t="s">
        <v>34</v>
      </c>
      <c r="H534" s="104" t="s">
        <v>287</v>
      </c>
      <c r="I534" s="111">
        <v>20565.166799999999</v>
      </c>
      <c r="J534" s="104" t="s">
        <v>923</v>
      </c>
      <c r="K534" s="104" t="s">
        <v>968</v>
      </c>
      <c r="L534" s="104" t="s">
        <v>1683</v>
      </c>
      <c r="M534" s="104" t="s">
        <v>723</v>
      </c>
    </row>
    <row r="535" spans="1:13" ht="63.75" x14ac:dyDescent="0.25">
      <c r="A535" s="17">
        <f t="shared" si="9"/>
        <v>527</v>
      </c>
      <c r="B535" s="28" t="s">
        <v>1684</v>
      </c>
      <c r="C535" s="29" t="s">
        <v>621</v>
      </c>
      <c r="D535" s="30" t="s">
        <v>631</v>
      </c>
      <c r="E535" s="31" t="s">
        <v>623</v>
      </c>
      <c r="F535" s="32" t="s">
        <v>488</v>
      </c>
      <c r="G535" s="32" t="s">
        <v>34</v>
      </c>
      <c r="H535" s="33" t="s">
        <v>490</v>
      </c>
      <c r="I535" s="50">
        <v>2400</v>
      </c>
      <c r="J535" s="32" t="s">
        <v>1685</v>
      </c>
      <c r="K535" s="28" t="s">
        <v>1666</v>
      </c>
      <c r="L535" s="28" t="s">
        <v>1389</v>
      </c>
      <c r="M535" s="32" t="s">
        <v>437</v>
      </c>
    </row>
    <row r="536" spans="1:13" ht="63.75" x14ac:dyDescent="0.25">
      <c r="A536" s="17">
        <f t="shared" si="9"/>
        <v>528</v>
      </c>
      <c r="B536" s="28" t="s">
        <v>1684</v>
      </c>
      <c r="C536" s="29" t="s">
        <v>621</v>
      </c>
      <c r="D536" s="30" t="s">
        <v>633</v>
      </c>
      <c r="E536" s="31" t="s">
        <v>623</v>
      </c>
      <c r="F536" s="32" t="s">
        <v>488</v>
      </c>
      <c r="G536" s="32" t="s">
        <v>34</v>
      </c>
      <c r="H536" s="33" t="s">
        <v>490</v>
      </c>
      <c r="I536" s="50">
        <v>2400</v>
      </c>
      <c r="J536" s="32" t="s">
        <v>1685</v>
      </c>
      <c r="K536" s="28" t="s">
        <v>1666</v>
      </c>
      <c r="L536" s="28" t="s">
        <v>1389</v>
      </c>
      <c r="M536" s="32" t="s">
        <v>437</v>
      </c>
    </row>
    <row r="537" spans="1:13" ht="63.75" x14ac:dyDescent="0.25">
      <c r="A537" s="17">
        <f t="shared" si="9"/>
        <v>529</v>
      </c>
      <c r="B537" s="28" t="s">
        <v>1684</v>
      </c>
      <c r="C537" s="29" t="s">
        <v>621</v>
      </c>
      <c r="D537" s="30" t="s">
        <v>635</v>
      </c>
      <c r="E537" s="31" t="s">
        <v>623</v>
      </c>
      <c r="F537" s="32" t="s">
        <v>488</v>
      </c>
      <c r="G537" s="32" t="s">
        <v>34</v>
      </c>
      <c r="H537" s="33" t="s">
        <v>490</v>
      </c>
      <c r="I537" s="50">
        <v>1200</v>
      </c>
      <c r="J537" s="32" t="s">
        <v>1596</v>
      </c>
      <c r="K537" s="28" t="s">
        <v>1666</v>
      </c>
      <c r="L537" s="28" t="s">
        <v>1389</v>
      </c>
      <c r="M537" s="32" t="s">
        <v>437</v>
      </c>
    </row>
    <row r="538" spans="1:13" ht="63.75" x14ac:dyDescent="0.25">
      <c r="A538" s="17">
        <f t="shared" si="9"/>
        <v>530</v>
      </c>
      <c r="B538" s="28" t="s">
        <v>1684</v>
      </c>
      <c r="C538" s="29" t="s">
        <v>621</v>
      </c>
      <c r="D538" s="30" t="s">
        <v>637</v>
      </c>
      <c r="E538" s="31" t="s">
        <v>623</v>
      </c>
      <c r="F538" s="32" t="s">
        <v>488</v>
      </c>
      <c r="G538" s="32" t="s">
        <v>34</v>
      </c>
      <c r="H538" s="33" t="s">
        <v>490</v>
      </c>
      <c r="I538" s="50">
        <v>3000</v>
      </c>
      <c r="J538" s="32" t="s">
        <v>1504</v>
      </c>
      <c r="K538" s="28" t="s">
        <v>1666</v>
      </c>
      <c r="L538" s="28" t="s">
        <v>1389</v>
      </c>
      <c r="M538" s="32" t="s">
        <v>437</v>
      </c>
    </row>
    <row r="539" spans="1:13" ht="63.75" x14ac:dyDescent="0.25">
      <c r="A539" s="17">
        <f t="shared" si="9"/>
        <v>531</v>
      </c>
      <c r="B539" s="28" t="s">
        <v>1684</v>
      </c>
      <c r="C539" s="29" t="s">
        <v>621</v>
      </c>
      <c r="D539" s="30" t="s">
        <v>639</v>
      </c>
      <c r="E539" s="31" t="s">
        <v>623</v>
      </c>
      <c r="F539" s="32" t="s">
        <v>488</v>
      </c>
      <c r="G539" s="32" t="s">
        <v>34</v>
      </c>
      <c r="H539" s="33" t="s">
        <v>490</v>
      </c>
      <c r="I539" s="50">
        <v>2400</v>
      </c>
      <c r="J539" s="32" t="s">
        <v>1685</v>
      </c>
      <c r="K539" s="28" t="s">
        <v>1666</v>
      </c>
      <c r="L539" s="28" t="s">
        <v>1389</v>
      </c>
      <c r="M539" s="32" t="s">
        <v>437</v>
      </c>
    </row>
    <row r="540" spans="1:13" ht="63.75" x14ac:dyDescent="0.25">
      <c r="A540" s="17">
        <f t="shared" si="9"/>
        <v>532</v>
      </c>
      <c r="B540" s="28" t="s">
        <v>1684</v>
      </c>
      <c r="C540" s="29" t="s">
        <v>621</v>
      </c>
      <c r="D540" s="30" t="s">
        <v>641</v>
      </c>
      <c r="E540" s="31" t="s">
        <v>623</v>
      </c>
      <c r="F540" s="32" t="s">
        <v>488</v>
      </c>
      <c r="G540" s="32" t="s">
        <v>34</v>
      </c>
      <c r="H540" s="33" t="s">
        <v>490</v>
      </c>
      <c r="I540" s="50">
        <v>1200</v>
      </c>
      <c r="J540" s="32" t="s">
        <v>1596</v>
      </c>
      <c r="K540" s="28" t="s">
        <v>1666</v>
      </c>
      <c r="L540" s="28" t="s">
        <v>1389</v>
      </c>
      <c r="M540" s="32" t="s">
        <v>437</v>
      </c>
    </row>
    <row r="541" spans="1:13" ht="63.75" x14ac:dyDescent="0.25">
      <c r="A541" s="17">
        <f t="shared" si="9"/>
        <v>533</v>
      </c>
      <c r="B541" s="28" t="s">
        <v>1684</v>
      </c>
      <c r="C541" s="29" t="s">
        <v>621</v>
      </c>
      <c r="D541" s="30" t="s">
        <v>642</v>
      </c>
      <c r="E541" s="31" t="s">
        <v>623</v>
      </c>
      <c r="F541" s="32" t="s">
        <v>488</v>
      </c>
      <c r="G541" s="32" t="s">
        <v>34</v>
      </c>
      <c r="H541" s="33" t="s">
        <v>490</v>
      </c>
      <c r="I541" s="50">
        <v>1200</v>
      </c>
      <c r="J541" s="32" t="s">
        <v>1596</v>
      </c>
      <c r="K541" s="28" t="s">
        <v>1666</v>
      </c>
      <c r="L541" s="28" t="s">
        <v>1389</v>
      </c>
      <c r="M541" s="32" t="s">
        <v>437</v>
      </c>
    </row>
    <row r="542" spans="1:13" ht="63.75" x14ac:dyDescent="0.25">
      <c r="A542" s="17">
        <f t="shared" si="9"/>
        <v>534</v>
      </c>
      <c r="B542" s="28" t="s">
        <v>1684</v>
      </c>
      <c r="C542" s="29" t="s">
        <v>621</v>
      </c>
      <c r="D542" s="30" t="s">
        <v>644</v>
      </c>
      <c r="E542" s="31" t="s">
        <v>623</v>
      </c>
      <c r="F542" s="32" t="s">
        <v>488</v>
      </c>
      <c r="G542" s="32" t="s">
        <v>34</v>
      </c>
      <c r="H542" s="33" t="s">
        <v>490</v>
      </c>
      <c r="I542" s="50">
        <v>1200</v>
      </c>
      <c r="J542" s="32" t="s">
        <v>1596</v>
      </c>
      <c r="K542" s="28" t="s">
        <v>1666</v>
      </c>
      <c r="L542" s="28" t="s">
        <v>1389</v>
      </c>
      <c r="M542" s="32" t="s">
        <v>437</v>
      </c>
    </row>
    <row r="543" spans="1:13" ht="63.75" x14ac:dyDescent="0.25">
      <c r="A543" s="17">
        <f t="shared" si="9"/>
        <v>535</v>
      </c>
      <c r="B543" s="28" t="s">
        <v>1684</v>
      </c>
      <c r="C543" s="29" t="s">
        <v>621</v>
      </c>
      <c r="D543" s="30" t="s">
        <v>1686</v>
      </c>
      <c r="E543" s="31" t="s">
        <v>623</v>
      </c>
      <c r="F543" s="32" t="s">
        <v>488</v>
      </c>
      <c r="G543" s="32" t="s">
        <v>34</v>
      </c>
      <c r="H543" s="33" t="s">
        <v>490</v>
      </c>
      <c r="I543" s="50">
        <v>3000</v>
      </c>
      <c r="J543" s="32" t="s">
        <v>1504</v>
      </c>
      <c r="K543" s="28" t="s">
        <v>1666</v>
      </c>
      <c r="L543" s="28" t="s">
        <v>1389</v>
      </c>
      <c r="M543" s="32" t="s">
        <v>437</v>
      </c>
    </row>
    <row r="544" spans="1:13" ht="114.75" x14ac:dyDescent="0.25">
      <c r="A544" s="17">
        <f t="shared" si="9"/>
        <v>536</v>
      </c>
      <c r="B544" s="104" t="s">
        <v>387</v>
      </c>
      <c r="C544" s="107" t="s">
        <v>1687</v>
      </c>
      <c r="D544" s="108" t="s">
        <v>1688</v>
      </c>
      <c r="E544" s="109" t="s">
        <v>853</v>
      </c>
      <c r="F544" s="104" t="s">
        <v>294</v>
      </c>
      <c r="G544" s="104" t="s">
        <v>240</v>
      </c>
      <c r="H544" s="125">
        <v>21744</v>
      </c>
      <c r="I544" s="112">
        <v>18183.27018</v>
      </c>
      <c r="J544" s="104" t="s">
        <v>344</v>
      </c>
      <c r="K544" s="104" t="s">
        <v>1186</v>
      </c>
      <c r="L544" s="104" t="s">
        <v>533</v>
      </c>
      <c r="M544" s="104" t="s">
        <v>123</v>
      </c>
    </row>
    <row r="545" spans="1:13" ht="89.25" x14ac:dyDescent="0.25">
      <c r="A545" s="17">
        <f t="shared" si="9"/>
        <v>537</v>
      </c>
      <c r="B545" s="104" t="s">
        <v>290</v>
      </c>
      <c r="C545" s="107" t="s">
        <v>290</v>
      </c>
      <c r="D545" s="108" t="s">
        <v>1689</v>
      </c>
      <c r="E545" s="109" t="s">
        <v>853</v>
      </c>
      <c r="F545" s="104" t="s">
        <v>294</v>
      </c>
      <c r="G545" s="104" t="s">
        <v>92</v>
      </c>
      <c r="H545" s="126">
        <v>4</v>
      </c>
      <c r="I545" s="124">
        <v>1906.6479999999999</v>
      </c>
      <c r="J545" s="104" t="s">
        <v>344</v>
      </c>
      <c r="K545" s="104" t="s">
        <v>1548</v>
      </c>
      <c r="L545" s="104" t="s">
        <v>1666</v>
      </c>
      <c r="M545" s="104" t="s">
        <v>38</v>
      </c>
    </row>
    <row r="546" spans="1:13" ht="51" x14ac:dyDescent="0.25">
      <c r="A546" s="17">
        <f t="shared" si="9"/>
        <v>538</v>
      </c>
      <c r="B546" s="104" t="s">
        <v>1690</v>
      </c>
      <c r="C546" s="107" t="s">
        <v>1690</v>
      </c>
      <c r="D546" s="108" t="s">
        <v>1691</v>
      </c>
      <c r="E546" s="109" t="s">
        <v>1269</v>
      </c>
      <c r="F546" s="104" t="s">
        <v>146</v>
      </c>
      <c r="G546" s="104" t="s">
        <v>92</v>
      </c>
      <c r="H546" s="126">
        <v>1</v>
      </c>
      <c r="I546" s="110">
        <v>8202</v>
      </c>
      <c r="J546" s="104" t="s">
        <v>344</v>
      </c>
      <c r="K546" s="104" t="s">
        <v>1548</v>
      </c>
      <c r="L546" s="104" t="s">
        <v>1666</v>
      </c>
      <c r="M546" s="104" t="s">
        <v>38</v>
      </c>
    </row>
    <row r="547" spans="1:13" ht="51" x14ac:dyDescent="0.25">
      <c r="A547" s="17">
        <f t="shared" si="9"/>
        <v>539</v>
      </c>
      <c r="B547" s="104" t="s">
        <v>1690</v>
      </c>
      <c r="C547" s="107" t="s">
        <v>1690</v>
      </c>
      <c r="D547" s="108" t="s">
        <v>1692</v>
      </c>
      <c r="E547" s="109" t="s">
        <v>1269</v>
      </c>
      <c r="F547" s="104" t="s">
        <v>146</v>
      </c>
      <c r="G547" s="104" t="s">
        <v>92</v>
      </c>
      <c r="H547" s="126">
        <v>1</v>
      </c>
      <c r="I547" s="110">
        <v>5990</v>
      </c>
      <c r="J547" s="104" t="s">
        <v>344</v>
      </c>
      <c r="K547" s="104" t="s">
        <v>1548</v>
      </c>
      <c r="L547" s="104" t="s">
        <v>1666</v>
      </c>
      <c r="M547" s="104" t="s">
        <v>38</v>
      </c>
    </row>
    <row r="548" spans="1:13" ht="63.75" x14ac:dyDescent="0.25">
      <c r="A548" s="17">
        <f t="shared" si="9"/>
        <v>540</v>
      </c>
      <c r="B548" s="104" t="s">
        <v>1693</v>
      </c>
      <c r="C548" s="107" t="s">
        <v>274</v>
      </c>
      <c r="D548" s="108" t="s">
        <v>1694</v>
      </c>
      <c r="E548" s="109" t="s">
        <v>1695</v>
      </c>
      <c r="F548" s="104" t="s">
        <v>277</v>
      </c>
      <c r="G548" s="104" t="s">
        <v>34</v>
      </c>
      <c r="H548" s="126">
        <v>5</v>
      </c>
      <c r="I548" s="110">
        <v>9000</v>
      </c>
      <c r="J548" s="16" t="s">
        <v>1696</v>
      </c>
      <c r="K548" s="104" t="s">
        <v>1624</v>
      </c>
      <c r="L548" s="104" t="s">
        <v>1404</v>
      </c>
      <c r="M548" s="104" t="s">
        <v>123</v>
      </c>
    </row>
    <row r="549" spans="1:13" ht="63.75" x14ac:dyDescent="0.25">
      <c r="A549" s="17">
        <f t="shared" si="9"/>
        <v>541</v>
      </c>
      <c r="B549" s="104" t="s">
        <v>1697</v>
      </c>
      <c r="C549" s="107" t="s">
        <v>1698</v>
      </c>
      <c r="D549" s="108" t="s">
        <v>379</v>
      </c>
      <c r="E549" s="109" t="s">
        <v>362</v>
      </c>
      <c r="F549" s="104" t="s">
        <v>338</v>
      </c>
      <c r="G549" s="104" t="s">
        <v>374</v>
      </c>
      <c r="H549" s="104" t="s">
        <v>93</v>
      </c>
      <c r="I549" s="32" t="s">
        <v>1699</v>
      </c>
      <c r="J549" s="16" t="s">
        <v>1700</v>
      </c>
      <c r="K549" s="28" t="s">
        <v>1624</v>
      </c>
      <c r="L549" s="104" t="s">
        <v>1404</v>
      </c>
      <c r="M549" s="32" t="s">
        <v>123</v>
      </c>
    </row>
    <row r="550" spans="1:13" ht="51" x14ac:dyDescent="0.25">
      <c r="A550" s="17">
        <f t="shared" si="9"/>
        <v>542</v>
      </c>
      <c r="B550" s="104" t="s">
        <v>1701</v>
      </c>
      <c r="C550" s="107" t="s">
        <v>1702</v>
      </c>
      <c r="D550" s="127" t="s">
        <v>1703</v>
      </c>
      <c r="E550" s="109" t="s">
        <v>1269</v>
      </c>
      <c r="F550" s="16" t="s">
        <v>294</v>
      </c>
      <c r="G550" s="16" t="s">
        <v>92</v>
      </c>
      <c r="H550" s="125">
        <v>1</v>
      </c>
      <c r="I550" s="110">
        <v>4390</v>
      </c>
      <c r="J550" s="104" t="s">
        <v>344</v>
      </c>
      <c r="K550" s="104" t="s">
        <v>1548</v>
      </c>
      <c r="L550" s="104" t="s">
        <v>1666</v>
      </c>
      <c r="M550" s="104" t="s">
        <v>38</v>
      </c>
    </row>
    <row r="551" spans="1:13" ht="51" x14ac:dyDescent="0.25">
      <c r="A551" s="17">
        <f t="shared" si="9"/>
        <v>543</v>
      </c>
      <c r="B551" s="104" t="s">
        <v>1701</v>
      </c>
      <c r="C551" s="107" t="s">
        <v>1702</v>
      </c>
      <c r="D551" s="127" t="s">
        <v>1704</v>
      </c>
      <c r="E551" s="109" t="s">
        <v>1269</v>
      </c>
      <c r="F551" s="16" t="s">
        <v>294</v>
      </c>
      <c r="G551" s="125" t="s">
        <v>92</v>
      </c>
      <c r="H551" s="16">
        <v>1</v>
      </c>
      <c r="I551" s="110">
        <v>4720</v>
      </c>
      <c r="J551" s="104" t="s">
        <v>344</v>
      </c>
      <c r="K551" s="104" t="s">
        <v>1548</v>
      </c>
      <c r="L551" s="104" t="s">
        <v>1666</v>
      </c>
      <c r="M551" s="104" t="s">
        <v>38</v>
      </c>
    </row>
    <row r="552" spans="1:13" ht="127.5" x14ac:dyDescent="0.25">
      <c r="A552" s="17">
        <f t="shared" si="9"/>
        <v>544</v>
      </c>
      <c r="B552" s="104" t="s">
        <v>588</v>
      </c>
      <c r="C552" s="107" t="s">
        <v>588</v>
      </c>
      <c r="D552" s="108" t="s">
        <v>1705</v>
      </c>
      <c r="E552" s="109" t="s">
        <v>41</v>
      </c>
      <c r="F552" s="104" t="s">
        <v>532</v>
      </c>
      <c r="G552" s="104" t="s">
        <v>34</v>
      </c>
      <c r="H552" s="126">
        <v>1</v>
      </c>
      <c r="I552" s="110">
        <v>24289.03</v>
      </c>
      <c r="J552" s="104" t="s">
        <v>923</v>
      </c>
      <c r="K552" s="104" t="s">
        <v>1624</v>
      </c>
      <c r="L552" s="104" t="s">
        <v>1666</v>
      </c>
      <c r="M552" s="104" t="s">
        <v>723</v>
      </c>
    </row>
    <row r="553" spans="1:13" ht="178.5" x14ac:dyDescent="0.25">
      <c r="A553" s="17">
        <f t="shared" si="9"/>
        <v>545</v>
      </c>
      <c r="B553" s="104" t="s">
        <v>588</v>
      </c>
      <c r="C553" s="107" t="s">
        <v>588</v>
      </c>
      <c r="D553" s="127" t="s">
        <v>1706</v>
      </c>
      <c r="E553" s="128" t="s">
        <v>41</v>
      </c>
      <c r="F553" s="16" t="s">
        <v>532</v>
      </c>
      <c r="G553" s="16" t="s">
        <v>34</v>
      </c>
      <c r="H553" s="125">
        <v>2</v>
      </c>
      <c r="I553" s="111">
        <v>2233.6704</v>
      </c>
      <c r="J553" s="16" t="s">
        <v>923</v>
      </c>
      <c r="K553" s="104" t="s">
        <v>1624</v>
      </c>
      <c r="L553" s="104" t="s">
        <v>1707</v>
      </c>
      <c r="M553" s="16" t="s">
        <v>723</v>
      </c>
    </row>
    <row r="554" spans="1:13" ht="76.5" x14ac:dyDescent="0.25">
      <c r="A554" s="17">
        <f t="shared" si="9"/>
        <v>546</v>
      </c>
      <c r="B554" s="28" t="s">
        <v>514</v>
      </c>
      <c r="C554" s="129" t="s">
        <v>717</v>
      </c>
      <c r="D554" s="30" t="s">
        <v>1708</v>
      </c>
      <c r="E554" s="31" t="s">
        <v>853</v>
      </c>
      <c r="F554" s="32" t="s">
        <v>294</v>
      </c>
      <c r="G554" s="33" t="s">
        <v>915</v>
      </c>
      <c r="H554" s="32">
        <v>2</v>
      </c>
      <c r="I554" s="32">
        <v>456.52886000000001</v>
      </c>
      <c r="J554" s="32" t="s">
        <v>1709</v>
      </c>
      <c r="K554" s="28" t="s">
        <v>1186</v>
      </c>
      <c r="L554" s="28" t="s">
        <v>533</v>
      </c>
      <c r="M554" s="104" t="s">
        <v>1319</v>
      </c>
    </row>
    <row r="555" spans="1:13" ht="51" x14ac:dyDescent="0.25">
      <c r="A555" s="17">
        <f t="shared" si="9"/>
        <v>547</v>
      </c>
      <c r="B555" s="28" t="s">
        <v>381</v>
      </c>
      <c r="C555" s="29" t="s">
        <v>1710</v>
      </c>
      <c r="D555" s="30" t="s">
        <v>1711</v>
      </c>
      <c r="E555" s="31" t="s">
        <v>853</v>
      </c>
      <c r="F555" s="32" t="s">
        <v>294</v>
      </c>
      <c r="G555" s="33" t="s">
        <v>915</v>
      </c>
      <c r="H555" s="32">
        <v>6</v>
      </c>
      <c r="I555" s="130">
        <v>5304.96</v>
      </c>
      <c r="J555" s="32" t="s">
        <v>1712</v>
      </c>
      <c r="K555" s="28" t="s">
        <v>1186</v>
      </c>
      <c r="L555" s="28" t="s">
        <v>533</v>
      </c>
      <c r="M555" s="104" t="s">
        <v>38</v>
      </c>
    </row>
    <row r="556" spans="1:13" ht="63.75" x14ac:dyDescent="0.25">
      <c r="A556" s="17">
        <f t="shared" si="9"/>
        <v>548</v>
      </c>
      <c r="B556" s="28" t="s">
        <v>347</v>
      </c>
      <c r="C556" s="129" t="s">
        <v>1713</v>
      </c>
      <c r="D556" s="30" t="s">
        <v>349</v>
      </c>
      <c r="E556" s="31" t="s">
        <v>1481</v>
      </c>
      <c r="F556" s="32" t="s">
        <v>338</v>
      </c>
      <c r="G556" s="33" t="s">
        <v>92</v>
      </c>
      <c r="H556" s="32" t="s">
        <v>1714</v>
      </c>
      <c r="I556" s="50">
        <v>600</v>
      </c>
      <c r="J556" s="32" t="s">
        <v>699</v>
      </c>
      <c r="K556" s="28" t="s">
        <v>1624</v>
      </c>
      <c r="L556" s="28" t="s">
        <v>1404</v>
      </c>
      <c r="M556" s="32" t="s">
        <v>575</v>
      </c>
    </row>
    <row r="557" spans="1:13" ht="38.25" x14ac:dyDescent="0.25">
      <c r="A557" s="17">
        <f t="shared" ref="A557:A620" si="10">A556+1</f>
        <v>549</v>
      </c>
      <c r="B557" s="28" t="s">
        <v>529</v>
      </c>
      <c r="C557" s="129" t="s">
        <v>1653</v>
      </c>
      <c r="D557" s="30" t="s">
        <v>1654</v>
      </c>
      <c r="E557" s="31" t="s">
        <v>1240</v>
      </c>
      <c r="F557" s="32" t="s">
        <v>294</v>
      </c>
      <c r="G557" s="33" t="s">
        <v>92</v>
      </c>
      <c r="H557" s="32" t="s">
        <v>287</v>
      </c>
      <c r="I557" s="32">
        <v>687.65700000000004</v>
      </c>
      <c r="J557" s="32" t="s">
        <v>1715</v>
      </c>
      <c r="K557" s="28" t="s">
        <v>1186</v>
      </c>
      <c r="L557" s="28" t="s">
        <v>533</v>
      </c>
      <c r="M557" s="32" t="s">
        <v>38</v>
      </c>
    </row>
    <row r="558" spans="1:13" ht="51" x14ac:dyDescent="0.25">
      <c r="A558" s="17">
        <f t="shared" si="10"/>
        <v>550</v>
      </c>
      <c r="B558" s="28" t="s">
        <v>599</v>
      </c>
      <c r="C558" s="129" t="s">
        <v>599</v>
      </c>
      <c r="D558" s="30" t="s">
        <v>1716</v>
      </c>
      <c r="E558" s="31" t="s">
        <v>239</v>
      </c>
      <c r="F558" s="32" t="s">
        <v>876</v>
      </c>
      <c r="G558" s="33" t="s">
        <v>34</v>
      </c>
      <c r="H558" s="32" t="s">
        <v>93</v>
      </c>
      <c r="I558" s="130">
        <v>2400</v>
      </c>
      <c r="J558" s="32" t="s">
        <v>344</v>
      </c>
      <c r="K558" s="28" t="s">
        <v>1186</v>
      </c>
      <c r="L558" s="28" t="s">
        <v>533</v>
      </c>
      <c r="M558" s="32" t="s">
        <v>123</v>
      </c>
    </row>
    <row r="559" spans="1:13" ht="51" x14ac:dyDescent="0.25">
      <c r="A559" s="17">
        <f t="shared" si="10"/>
        <v>551</v>
      </c>
      <c r="B559" s="28" t="s">
        <v>588</v>
      </c>
      <c r="C559" s="129" t="s">
        <v>588</v>
      </c>
      <c r="D559" s="30" t="s">
        <v>1717</v>
      </c>
      <c r="E559" s="31" t="s">
        <v>239</v>
      </c>
      <c r="F559" s="32" t="s">
        <v>876</v>
      </c>
      <c r="G559" s="33" t="s">
        <v>34</v>
      </c>
      <c r="H559" s="32" t="s">
        <v>93</v>
      </c>
      <c r="I559" s="34">
        <v>1835.2811999999999</v>
      </c>
      <c r="J559" s="32" t="s">
        <v>344</v>
      </c>
      <c r="K559" s="28" t="s">
        <v>1186</v>
      </c>
      <c r="L559" s="28" t="s">
        <v>533</v>
      </c>
      <c r="M559" s="32" t="s">
        <v>723</v>
      </c>
    </row>
    <row r="560" spans="1:13" ht="51" x14ac:dyDescent="0.25">
      <c r="A560" s="17">
        <f t="shared" si="10"/>
        <v>552</v>
      </c>
      <c r="B560" s="28" t="s">
        <v>447</v>
      </c>
      <c r="C560" s="29" t="s">
        <v>447</v>
      </c>
      <c r="D560" s="30" t="s">
        <v>1718</v>
      </c>
      <c r="E560" s="31" t="s">
        <v>689</v>
      </c>
      <c r="F560" s="32" t="s">
        <v>146</v>
      </c>
      <c r="G560" s="33" t="s">
        <v>92</v>
      </c>
      <c r="H560" s="33" t="s">
        <v>590</v>
      </c>
      <c r="I560" s="32" t="s">
        <v>1719</v>
      </c>
      <c r="J560" s="32" t="s">
        <v>344</v>
      </c>
      <c r="K560" s="28" t="s">
        <v>1624</v>
      </c>
      <c r="L560" s="28" t="s">
        <v>1603</v>
      </c>
      <c r="M560" s="32" t="s">
        <v>38</v>
      </c>
    </row>
    <row r="561" spans="1:13" ht="51" x14ac:dyDescent="0.25">
      <c r="A561" s="17">
        <f t="shared" si="10"/>
        <v>553</v>
      </c>
      <c r="B561" s="28" t="s">
        <v>454</v>
      </c>
      <c r="C561" s="29" t="s">
        <v>1224</v>
      </c>
      <c r="D561" s="30" t="s">
        <v>1720</v>
      </c>
      <c r="E561" s="31" t="s">
        <v>689</v>
      </c>
      <c r="F561" s="32" t="s">
        <v>146</v>
      </c>
      <c r="G561" s="33" t="s">
        <v>92</v>
      </c>
      <c r="H561" s="33" t="s">
        <v>590</v>
      </c>
      <c r="I561" s="32" t="s">
        <v>1721</v>
      </c>
      <c r="J561" s="32" t="s">
        <v>344</v>
      </c>
      <c r="K561" s="28" t="s">
        <v>1186</v>
      </c>
      <c r="L561" s="28" t="s">
        <v>533</v>
      </c>
      <c r="M561" s="32" t="s">
        <v>38</v>
      </c>
    </row>
    <row r="562" spans="1:13" ht="51" x14ac:dyDescent="0.25">
      <c r="A562" s="17">
        <f t="shared" si="10"/>
        <v>554</v>
      </c>
      <c r="B562" s="28" t="s">
        <v>588</v>
      </c>
      <c r="C562" s="29" t="s">
        <v>588</v>
      </c>
      <c r="D562" s="30" t="s">
        <v>1722</v>
      </c>
      <c r="E562" s="31" t="s">
        <v>41</v>
      </c>
      <c r="F562" s="32" t="s">
        <v>532</v>
      </c>
      <c r="G562" s="32" t="s">
        <v>34</v>
      </c>
      <c r="H562" s="33" t="s">
        <v>590</v>
      </c>
      <c r="I562" s="32">
        <v>308.13119999999998</v>
      </c>
      <c r="J562" s="32" t="s">
        <v>923</v>
      </c>
      <c r="K562" s="28" t="s">
        <v>1186</v>
      </c>
      <c r="L562" s="28" t="s">
        <v>1723</v>
      </c>
      <c r="M562" s="32" t="s">
        <v>723</v>
      </c>
    </row>
    <row r="563" spans="1:13" ht="370.5" x14ac:dyDescent="0.25">
      <c r="A563" s="18">
        <f t="shared" si="10"/>
        <v>555</v>
      </c>
      <c r="B563" s="87" t="s">
        <v>974</v>
      </c>
      <c r="C563" s="88" t="s">
        <v>975</v>
      </c>
      <c r="D563" s="89" t="s">
        <v>1724</v>
      </c>
      <c r="E563" s="90" t="s">
        <v>41</v>
      </c>
      <c r="F563" s="15" t="s">
        <v>532</v>
      </c>
      <c r="G563" s="15" t="s">
        <v>191</v>
      </c>
      <c r="H563" s="91" t="s">
        <v>1725</v>
      </c>
      <c r="I563" s="131">
        <v>10564.44742</v>
      </c>
      <c r="J563" s="15" t="s">
        <v>1726</v>
      </c>
      <c r="K563" s="87" t="s">
        <v>1624</v>
      </c>
      <c r="L563" s="87" t="s">
        <v>1727</v>
      </c>
      <c r="M563" s="15" t="s">
        <v>723</v>
      </c>
    </row>
    <row r="564" spans="1:13" ht="102" x14ac:dyDescent="0.25">
      <c r="A564" s="18"/>
      <c r="B564" s="87"/>
      <c r="C564" s="88"/>
      <c r="D564" s="93" t="s">
        <v>1728</v>
      </c>
      <c r="E564" s="90"/>
      <c r="F564" s="15"/>
      <c r="G564" s="15"/>
      <c r="H564" s="91"/>
      <c r="I564" s="131"/>
      <c r="J564" s="15"/>
      <c r="K564" s="87"/>
      <c r="L564" s="87"/>
      <c r="M564" s="15"/>
    </row>
    <row r="565" spans="1:13" ht="255" x14ac:dyDescent="0.25">
      <c r="A565" s="17">
        <f>A563+1</f>
        <v>556</v>
      </c>
      <c r="B565" s="28" t="s">
        <v>39</v>
      </c>
      <c r="C565" s="29" t="s">
        <v>179</v>
      </c>
      <c r="D565" s="30" t="s">
        <v>1729</v>
      </c>
      <c r="E565" s="31" t="s">
        <v>41</v>
      </c>
      <c r="F565" s="32" t="s">
        <v>532</v>
      </c>
      <c r="G565" s="32" t="s">
        <v>34</v>
      </c>
      <c r="H565" s="33" t="s">
        <v>211</v>
      </c>
      <c r="I565" s="50">
        <v>910</v>
      </c>
      <c r="J565" s="32" t="s">
        <v>923</v>
      </c>
      <c r="K565" s="28" t="s">
        <v>1186</v>
      </c>
      <c r="L565" s="28" t="s">
        <v>1683</v>
      </c>
      <c r="M565" s="32" t="s">
        <v>723</v>
      </c>
    </row>
    <row r="566" spans="1:13" ht="114.75" x14ac:dyDescent="0.25">
      <c r="A566" s="17">
        <f t="shared" si="10"/>
        <v>557</v>
      </c>
      <c r="B566" s="28" t="s">
        <v>935</v>
      </c>
      <c r="C566" s="29" t="s">
        <v>935</v>
      </c>
      <c r="D566" s="30" t="s">
        <v>1572</v>
      </c>
      <c r="E566" s="31" t="s">
        <v>41</v>
      </c>
      <c r="F566" s="32" t="s">
        <v>532</v>
      </c>
      <c r="G566" s="32" t="s">
        <v>34</v>
      </c>
      <c r="H566" s="33" t="s">
        <v>590</v>
      </c>
      <c r="I566" s="50">
        <v>3146.0196000000001</v>
      </c>
      <c r="J566" s="32" t="s">
        <v>923</v>
      </c>
      <c r="K566" s="28" t="s">
        <v>1186</v>
      </c>
      <c r="L566" s="28" t="s">
        <v>533</v>
      </c>
      <c r="M566" s="32" t="s">
        <v>723</v>
      </c>
    </row>
    <row r="567" spans="1:13" ht="38.25" x14ac:dyDescent="0.25">
      <c r="A567" s="17">
        <f t="shared" si="10"/>
        <v>558</v>
      </c>
      <c r="B567" s="28" t="s">
        <v>39</v>
      </c>
      <c r="C567" s="29" t="s">
        <v>179</v>
      </c>
      <c r="D567" s="30" t="s">
        <v>1017</v>
      </c>
      <c r="E567" s="31" t="s">
        <v>41</v>
      </c>
      <c r="F567" s="32" t="s">
        <v>532</v>
      </c>
      <c r="G567" s="32" t="s">
        <v>34</v>
      </c>
      <c r="H567" s="33" t="s">
        <v>590</v>
      </c>
      <c r="I567" s="50">
        <v>264</v>
      </c>
      <c r="J567" s="32" t="s">
        <v>923</v>
      </c>
      <c r="K567" s="28" t="s">
        <v>1186</v>
      </c>
      <c r="L567" s="28" t="s">
        <v>1730</v>
      </c>
      <c r="M567" s="32" t="s">
        <v>123</v>
      </c>
    </row>
    <row r="568" spans="1:13" ht="229.5" x14ac:dyDescent="0.25">
      <c r="A568" s="17">
        <f t="shared" si="10"/>
        <v>559</v>
      </c>
      <c r="B568" s="28" t="s">
        <v>974</v>
      </c>
      <c r="C568" s="29" t="s">
        <v>975</v>
      </c>
      <c r="D568" s="30" t="s">
        <v>1731</v>
      </c>
      <c r="E568" s="31" t="s">
        <v>41</v>
      </c>
      <c r="F568" s="32" t="s">
        <v>532</v>
      </c>
      <c r="G568" s="32" t="s">
        <v>191</v>
      </c>
      <c r="H568" s="33" t="s">
        <v>192</v>
      </c>
      <c r="I568" s="32" t="s">
        <v>1732</v>
      </c>
      <c r="J568" s="32" t="s">
        <v>923</v>
      </c>
      <c r="K568" s="28" t="s">
        <v>1186</v>
      </c>
      <c r="L568" s="28" t="s">
        <v>1733</v>
      </c>
      <c r="M568" s="32" t="s">
        <v>723</v>
      </c>
    </row>
    <row r="569" spans="1:13" ht="38.25" x14ac:dyDescent="0.25">
      <c r="A569" s="17">
        <f t="shared" si="10"/>
        <v>560</v>
      </c>
      <c r="B569" s="28" t="s">
        <v>974</v>
      </c>
      <c r="C569" s="29" t="s">
        <v>975</v>
      </c>
      <c r="D569" s="30" t="s">
        <v>1734</v>
      </c>
      <c r="E569" s="31" t="s">
        <v>41</v>
      </c>
      <c r="F569" s="32" t="s">
        <v>532</v>
      </c>
      <c r="G569" s="32" t="s">
        <v>191</v>
      </c>
      <c r="H569" s="33" t="s">
        <v>199</v>
      </c>
      <c r="I569" s="50">
        <v>1130</v>
      </c>
      <c r="J569" s="32" t="s">
        <v>923</v>
      </c>
      <c r="K569" s="28" t="s">
        <v>1186</v>
      </c>
      <c r="L569" s="28" t="s">
        <v>1683</v>
      </c>
      <c r="M569" s="32" t="s">
        <v>723</v>
      </c>
    </row>
    <row r="570" spans="1:13" ht="51" x14ac:dyDescent="0.25">
      <c r="A570" s="17">
        <f t="shared" si="10"/>
        <v>561</v>
      </c>
      <c r="B570" s="28" t="s">
        <v>529</v>
      </c>
      <c r="C570" s="29" t="s">
        <v>913</v>
      </c>
      <c r="D570" s="30" t="s">
        <v>1735</v>
      </c>
      <c r="E570" s="31" t="s">
        <v>853</v>
      </c>
      <c r="F570" s="32" t="s">
        <v>532</v>
      </c>
      <c r="G570" s="32" t="s">
        <v>92</v>
      </c>
      <c r="H570" s="33" t="s">
        <v>590</v>
      </c>
      <c r="I570" s="50">
        <v>2596.1923400000001</v>
      </c>
      <c r="J570" s="32" t="s">
        <v>344</v>
      </c>
      <c r="K570" s="28" t="s">
        <v>1186</v>
      </c>
      <c r="L570" s="28" t="s">
        <v>533</v>
      </c>
      <c r="M570" s="32" t="s">
        <v>38</v>
      </c>
    </row>
    <row r="571" spans="1:13" ht="357" x14ac:dyDescent="0.25">
      <c r="A571" s="17">
        <f t="shared" si="10"/>
        <v>562</v>
      </c>
      <c r="B571" s="28" t="s">
        <v>195</v>
      </c>
      <c r="C571" s="29" t="s">
        <v>196</v>
      </c>
      <c r="D571" s="30" t="s">
        <v>1736</v>
      </c>
      <c r="E571" s="31" t="s">
        <v>41</v>
      </c>
      <c r="F571" s="32" t="s">
        <v>532</v>
      </c>
      <c r="G571" s="32" t="s">
        <v>34</v>
      </c>
      <c r="H571" s="33" t="s">
        <v>260</v>
      </c>
      <c r="I571" s="32" t="s">
        <v>1737</v>
      </c>
      <c r="J571" s="32" t="s">
        <v>1738</v>
      </c>
      <c r="K571" s="28" t="s">
        <v>1624</v>
      </c>
      <c r="L571" s="28" t="s">
        <v>1677</v>
      </c>
      <c r="M571" s="32" t="s">
        <v>723</v>
      </c>
    </row>
    <row r="572" spans="1:13" ht="38.25" x14ac:dyDescent="0.25">
      <c r="A572" s="17">
        <f t="shared" si="10"/>
        <v>563</v>
      </c>
      <c r="B572" s="28" t="s">
        <v>1739</v>
      </c>
      <c r="C572" s="29" t="s">
        <v>1739</v>
      </c>
      <c r="D572" s="30" t="s">
        <v>1740</v>
      </c>
      <c r="E572" s="31" t="s">
        <v>299</v>
      </c>
      <c r="F572" s="32" t="s">
        <v>146</v>
      </c>
      <c r="G572" s="104" t="s">
        <v>93</v>
      </c>
      <c r="H572" s="104" t="s">
        <v>93</v>
      </c>
      <c r="I572" s="32">
        <v>650.52</v>
      </c>
      <c r="J572" s="104" t="s">
        <v>699</v>
      </c>
      <c r="K572" s="104" t="s">
        <v>968</v>
      </c>
      <c r="L572" s="40" t="s">
        <v>1301</v>
      </c>
      <c r="M572" s="104" t="s">
        <v>96</v>
      </c>
    </row>
    <row r="573" spans="1:13" ht="38.25" x14ac:dyDescent="0.25">
      <c r="A573" s="17">
        <f t="shared" si="10"/>
        <v>564</v>
      </c>
      <c r="B573" s="104" t="s">
        <v>478</v>
      </c>
      <c r="C573" s="29" t="s">
        <v>479</v>
      </c>
      <c r="D573" s="30" t="s">
        <v>1741</v>
      </c>
      <c r="E573" s="109" t="s">
        <v>1070</v>
      </c>
      <c r="F573" s="32" t="s">
        <v>946</v>
      </c>
      <c r="G573" s="104" t="s">
        <v>34</v>
      </c>
      <c r="H573" s="33">
        <v>400</v>
      </c>
      <c r="I573" s="50">
        <v>260</v>
      </c>
      <c r="J573" s="104" t="s">
        <v>699</v>
      </c>
      <c r="K573" s="104" t="s">
        <v>968</v>
      </c>
      <c r="L573" s="104" t="s">
        <v>1412</v>
      </c>
      <c r="M573" s="104" t="s">
        <v>96</v>
      </c>
    </row>
    <row r="574" spans="1:13" ht="38.25" x14ac:dyDescent="0.25">
      <c r="A574" s="17">
        <f t="shared" si="10"/>
        <v>565</v>
      </c>
      <c r="B574" s="28" t="s">
        <v>952</v>
      </c>
      <c r="C574" s="29" t="s">
        <v>953</v>
      </c>
      <c r="D574" s="30" t="s">
        <v>1742</v>
      </c>
      <c r="E574" s="31" t="s">
        <v>299</v>
      </c>
      <c r="F574" s="32" t="s">
        <v>946</v>
      </c>
      <c r="G574" s="32" t="s">
        <v>92</v>
      </c>
      <c r="H574" s="33">
        <v>357</v>
      </c>
      <c r="I574" s="32">
        <v>111.06</v>
      </c>
      <c r="J574" s="104" t="s">
        <v>832</v>
      </c>
      <c r="K574" s="104" t="s">
        <v>968</v>
      </c>
      <c r="L574" s="104" t="s">
        <v>968</v>
      </c>
      <c r="M574" s="104" t="s">
        <v>96</v>
      </c>
    </row>
    <row r="575" spans="1:13" ht="76.5" x14ac:dyDescent="0.25">
      <c r="A575" s="17">
        <f t="shared" si="10"/>
        <v>566</v>
      </c>
      <c r="B575" s="28" t="s">
        <v>470</v>
      </c>
      <c r="C575" s="29" t="s">
        <v>471</v>
      </c>
      <c r="D575" s="30" t="s">
        <v>472</v>
      </c>
      <c r="E575" s="31" t="s">
        <v>473</v>
      </c>
      <c r="F575" s="32" t="s">
        <v>474</v>
      </c>
      <c r="G575" s="32" t="s">
        <v>475</v>
      </c>
      <c r="H575" s="33" t="s">
        <v>1743</v>
      </c>
      <c r="I575" s="50">
        <v>65806</v>
      </c>
      <c r="J575" s="32" t="s">
        <v>1744</v>
      </c>
      <c r="K575" s="28" t="s">
        <v>1745</v>
      </c>
      <c r="L575" s="28" t="s">
        <v>1404</v>
      </c>
      <c r="M575" s="32" t="s">
        <v>123</v>
      </c>
    </row>
    <row r="576" spans="1:13" ht="25.5" x14ac:dyDescent="0.25">
      <c r="A576" s="17">
        <f t="shared" si="10"/>
        <v>567</v>
      </c>
      <c r="B576" s="28" t="s">
        <v>1746</v>
      </c>
      <c r="C576" s="29" t="s">
        <v>1747</v>
      </c>
      <c r="D576" s="30" t="s">
        <v>1748</v>
      </c>
      <c r="E576" s="31" t="s">
        <v>1269</v>
      </c>
      <c r="F576" s="32" t="s">
        <v>294</v>
      </c>
      <c r="G576" s="32" t="s">
        <v>92</v>
      </c>
      <c r="H576" s="33" t="s">
        <v>590</v>
      </c>
      <c r="I576" s="50">
        <v>2003</v>
      </c>
      <c r="J576" s="32" t="s">
        <v>1749</v>
      </c>
      <c r="K576" s="28" t="s">
        <v>1186</v>
      </c>
      <c r="L576" s="28" t="s">
        <v>533</v>
      </c>
      <c r="M576" s="32" t="s">
        <v>38</v>
      </c>
    </row>
    <row r="577" spans="1:13" ht="38.25" x14ac:dyDescent="0.25">
      <c r="A577" s="17">
        <f t="shared" si="10"/>
        <v>568</v>
      </c>
      <c r="B577" s="28" t="s">
        <v>284</v>
      </c>
      <c r="C577" s="29" t="s">
        <v>1322</v>
      </c>
      <c r="D577" s="30" t="s">
        <v>1750</v>
      </c>
      <c r="E577" s="31" t="s">
        <v>1269</v>
      </c>
      <c r="F577" s="32" t="s">
        <v>294</v>
      </c>
      <c r="G577" s="32" t="s">
        <v>92</v>
      </c>
      <c r="H577" s="33" t="s">
        <v>590</v>
      </c>
      <c r="I577" s="50">
        <v>6780.35</v>
      </c>
      <c r="J577" s="32" t="s">
        <v>1512</v>
      </c>
      <c r="K577" s="28" t="s">
        <v>1186</v>
      </c>
      <c r="L577" s="28" t="s">
        <v>533</v>
      </c>
      <c r="M577" s="32" t="s">
        <v>38</v>
      </c>
    </row>
    <row r="578" spans="1:13" ht="38.25" x14ac:dyDescent="0.25">
      <c r="A578" s="17">
        <f t="shared" si="10"/>
        <v>569</v>
      </c>
      <c r="B578" s="28" t="s">
        <v>284</v>
      </c>
      <c r="C578" s="29" t="s">
        <v>1702</v>
      </c>
      <c r="D578" s="30" t="s">
        <v>1751</v>
      </c>
      <c r="E578" s="31" t="s">
        <v>1269</v>
      </c>
      <c r="F578" s="32" t="s">
        <v>294</v>
      </c>
      <c r="G578" s="32" t="s">
        <v>92</v>
      </c>
      <c r="H578" s="33" t="s">
        <v>590</v>
      </c>
      <c r="I578" s="50">
        <v>5300</v>
      </c>
      <c r="J578" s="32" t="s">
        <v>1512</v>
      </c>
      <c r="K578" s="28" t="s">
        <v>1186</v>
      </c>
      <c r="L578" s="28" t="s">
        <v>533</v>
      </c>
      <c r="M578" s="32" t="s">
        <v>38</v>
      </c>
    </row>
    <row r="579" spans="1:13" ht="63.75" x14ac:dyDescent="0.25">
      <c r="A579" s="17">
        <f t="shared" si="10"/>
        <v>570</v>
      </c>
      <c r="B579" s="28" t="s">
        <v>935</v>
      </c>
      <c r="C579" s="29" t="s">
        <v>935</v>
      </c>
      <c r="D579" s="30" t="s">
        <v>1752</v>
      </c>
      <c r="E579" s="31" t="s">
        <v>41</v>
      </c>
      <c r="F579" s="32" t="s">
        <v>532</v>
      </c>
      <c r="G579" s="32" t="s">
        <v>34</v>
      </c>
      <c r="H579" s="33" t="s">
        <v>590</v>
      </c>
      <c r="I579" s="34">
        <v>367.87560000000002</v>
      </c>
      <c r="J579" s="32" t="s">
        <v>923</v>
      </c>
      <c r="K579" s="28" t="s">
        <v>1186</v>
      </c>
      <c r="L579" s="28" t="s">
        <v>978</v>
      </c>
      <c r="M579" s="32" t="s">
        <v>723</v>
      </c>
    </row>
    <row r="580" spans="1:13" ht="51" x14ac:dyDescent="0.25">
      <c r="A580" s="17">
        <f t="shared" si="10"/>
        <v>571</v>
      </c>
      <c r="B580" s="28" t="s">
        <v>1753</v>
      </c>
      <c r="C580" s="29" t="s">
        <v>1754</v>
      </c>
      <c r="D580" s="30" t="s">
        <v>1755</v>
      </c>
      <c r="E580" s="31" t="s">
        <v>1269</v>
      </c>
      <c r="F580" s="32" t="s">
        <v>294</v>
      </c>
      <c r="G580" s="32" t="s">
        <v>92</v>
      </c>
      <c r="H580" s="33" t="s">
        <v>211</v>
      </c>
      <c r="I580" s="50">
        <v>17220</v>
      </c>
      <c r="J580" s="32" t="s">
        <v>344</v>
      </c>
      <c r="K580" s="28" t="s">
        <v>1186</v>
      </c>
      <c r="L580" s="28" t="s">
        <v>533</v>
      </c>
      <c r="M580" s="32" t="s">
        <v>123</v>
      </c>
    </row>
    <row r="581" spans="1:13" ht="25.5" x14ac:dyDescent="0.25">
      <c r="A581" s="17">
        <f t="shared" si="10"/>
        <v>572</v>
      </c>
      <c r="B581" s="28" t="s">
        <v>202</v>
      </c>
      <c r="C581" s="29" t="s">
        <v>202</v>
      </c>
      <c r="D581" s="30" t="s">
        <v>1756</v>
      </c>
      <c r="E581" s="31" t="s">
        <v>1641</v>
      </c>
      <c r="F581" s="32" t="s">
        <v>73</v>
      </c>
      <c r="G581" s="32" t="s">
        <v>92</v>
      </c>
      <c r="H581" s="33" t="s">
        <v>254</v>
      </c>
      <c r="I581" s="81">
        <v>182.952</v>
      </c>
      <c r="J581" s="32" t="s">
        <v>699</v>
      </c>
      <c r="K581" s="28" t="s">
        <v>1186</v>
      </c>
      <c r="L581" s="28" t="s">
        <v>533</v>
      </c>
      <c r="M581" s="32" t="s">
        <v>38</v>
      </c>
    </row>
    <row r="582" spans="1:13" ht="51" x14ac:dyDescent="0.25">
      <c r="A582" s="17">
        <f t="shared" si="10"/>
        <v>573</v>
      </c>
      <c r="B582" s="28" t="s">
        <v>1753</v>
      </c>
      <c r="C582" s="29" t="s">
        <v>1754</v>
      </c>
      <c r="D582" s="30" t="s">
        <v>1757</v>
      </c>
      <c r="E582" s="31" t="s">
        <v>1269</v>
      </c>
      <c r="F582" s="32" t="s">
        <v>294</v>
      </c>
      <c r="G582" s="32" t="s">
        <v>92</v>
      </c>
      <c r="H582" s="33" t="s">
        <v>590</v>
      </c>
      <c r="I582" s="50">
        <v>9045</v>
      </c>
      <c r="J582" s="32" t="s">
        <v>344</v>
      </c>
      <c r="K582" s="28" t="s">
        <v>1186</v>
      </c>
      <c r="L582" s="28" t="s">
        <v>533</v>
      </c>
      <c r="M582" s="32" t="s">
        <v>38</v>
      </c>
    </row>
    <row r="583" spans="1:13" ht="25.5" x14ac:dyDescent="0.25">
      <c r="A583" s="17">
        <f t="shared" si="10"/>
        <v>574</v>
      </c>
      <c r="B583" s="28" t="s">
        <v>143</v>
      </c>
      <c r="C583" s="29" t="s">
        <v>143</v>
      </c>
      <c r="D583" s="30" t="s">
        <v>1758</v>
      </c>
      <c r="E583" s="31" t="s">
        <v>1759</v>
      </c>
      <c r="F583" s="32" t="s">
        <v>146</v>
      </c>
      <c r="G583" s="32" t="s">
        <v>34</v>
      </c>
      <c r="H583" s="33" t="s">
        <v>590</v>
      </c>
      <c r="I583" s="50">
        <v>360</v>
      </c>
      <c r="J583" s="32" t="s">
        <v>598</v>
      </c>
      <c r="K583" s="28" t="s">
        <v>1186</v>
      </c>
      <c r="L583" s="28" t="s">
        <v>533</v>
      </c>
      <c r="M583" s="32" t="s">
        <v>38</v>
      </c>
    </row>
    <row r="584" spans="1:13" ht="51" x14ac:dyDescent="0.25">
      <c r="A584" s="17">
        <f t="shared" si="10"/>
        <v>575</v>
      </c>
      <c r="B584" s="28" t="s">
        <v>284</v>
      </c>
      <c r="C584" s="29" t="s">
        <v>1322</v>
      </c>
      <c r="D584" s="30" t="s">
        <v>1760</v>
      </c>
      <c r="E584" s="31" t="s">
        <v>1269</v>
      </c>
      <c r="F584" s="32" t="s">
        <v>294</v>
      </c>
      <c r="G584" s="32" t="s">
        <v>92</v>
      </c>
      <c r="H584" s="33" t="s">
        <v>254</v>
      </c>
      <c r="I584" s="50" t="s">
        <v>1761</v>
      </c>
      <c r="J584" s="32" t="s">
        <v>344</v>
      </c>
      <c r="K584" s="28" t="s">
        <v>1186</v>
      </c>
      <c r="L584" s="28" t="s">
        <v>533</v>
      </c>
      <c r="M584" s="32" t="s">
        <v>123</v>
      </c>
    </row>
    <row r="585" spans="1:13" ht="51" x14ac:dyDescent="0.25">
      <c r="A585" s="17">
        <f t="shared" si="10"/>
        <v>576</v>
      </c>
      <c r="B585" s="28" t="s">
        <v>284</v>
      </c>
      <c r="C585" s="29" t="s">
        <v>1322</v>
      </c>
      <c r="D585" s="30" t="s">
        <v>1762</v>
      </c>
      <c r="E585" s="31" t="s">
        <v>1269</v>
      </c>
      <c r="F585" s="32" t="s">
        <v>294</v>
      </c>
      <c r="G585" s="32" t="s">
        <v>92</v>
      </c>
      <c r="H585" s="33" t="s">
        <v>590</v>
      </c>
      <c r="I585" s="50">
        <v>10130.35</v>
      </c>
      <c r="J585" s="32" t="s">
        <v>344</v>
      </c>
      <c r="K585" s="28" t="s">
        <v>1186</v>
      </c>
      <c r="L585" s="28" t="s">
        <v>533</v>
      </c>
      <c r="M585" s="32" t="s">
        <v>123</v>
      </c>
    </row>
    <row r="586" spans="1:13" ht="51" x14ac:dyDescent="0.25">
      <c r="A586" s="17">
        <f t="shared" si="10"/>
        <v>577</v>
      </c>
      <c r="B586" s="28" t="s">
        <v>284</v>
      </c>
      <c r="C586" s="29" t="s">
        <v>1322</v>
      </c>
      <c r="D586" s="30" t="s">
        <v>1763</v>
      </c>
      <c r="E586" s="31" t="s">
        <v>1269</v>
      </c>
      <c r="F586" s="32" t="s">
        <v>294</v>
      </c>
      <c r="G586" s="32" t="s">
        <v>92</v>
      </c>
      <c r="H586" s="33" t="s">
        <v>817</v>
      </c>
      <c r="I586" s="50">
        <v>7400</v>
      </c>
      <c r="J586" s="32" t="s">
        <v>344</v>
      </c>
      <c r="K586" s="28" t="s">
        <v>1186</v>
      </c>
      <c r="L586" s="28" t="s">
        <v>533</v>
      </c>
      <c r="M586" s="32" t="s">
        <v>123</v>
      </c>
    </row>
    <row r="587" spans="1:13" ht="38.25" x14ac:dyDescent="0.25">
      <c r="A587" s="17">
        <f t="shared" si="10"/>
        <v>578</v>
      </c>
      <c r="B587" s="28" t="s">
        <v>1764</v>
      </c>
      <c r="C587" s="29" t="s">
        <v>1765</v>
      </c>
      <c r="D587" s="30" t="s">
        <v>1766</v>
      </c>
      <c r="E587" s="31" t="s">
        <v>41</v>
      </c>
      <c r="F587" s="32" t="s">
        <v>532</v>
      </c>
      <c r="G587" s="32" t="s">
        <v>34</v>
      </c>
      <c r="H587" s="33" t="s">
        <v>590</v>
      </c>
      <c r="I587" s="50">
        <v>350</v>
      </c>
      <c r="J587" s="32" t="s">
        <v>923</v>
      </c>
      <c r="K587" s="28" t="s">
        <v>1186</v>
      </c>
      <c r="L587" s="28" t="s">
        <v>533</v>
      </c>
      <c r="M587" s="32" t="s">
        <v>123</v>
      </c>
    </row>
    <row r="588" spans="1:13" ht="38.25" x14ac:dyDescent="0.25">
      <c r="A588" s="17">
        <f t="shared" si="10"/>
        <v>579</v>
      </c>
      <c r="B588" s="28" t="s">
        <v>381</v>
      </c>
      <c r="C588" s="29" t="s">
        <v>1767</v>
      </c>
      <c r="D588" s="30" t="s">
        <v>1768</v>
      </c>
      <c r="E588" s="31" t="s">
        <v>1769</v>
      </c>
      <c r="F588" s="32" t="s">
        <v>146</v>
      </c>
      <c r="G588" s="32" t="s">
        <v>92</v>
      </c>
      <c r="H588" s="33" t="s">
        <v>590</v>
      </c>
      <c r="I588" s="50">
        <v>135</v>
      </c>
      <c r="J588" s="32" t="s">
        <v>699</v>
      </c>
      <c r="K588" s="28" t="s">
        <v>1186</v>
      </c>
      <c r="L588" s="28" t="s">
        <v>533</v>
      </c>
      <c r="M588" s="32" t="s">
        <v>38</v>
      </c>
    </row>
    <row r="589" spans="1:13" ht="76.5" x14ac:dyDescent="0.25">
      <c r="A589" s="17">
        <f t="shared" si="10"/>
        <v>580</v>
      </c>
      <c r="B589" s="28" t="s">
        <v>195</v>
      </c>
      <c r="C589" s="29" t="s">
        <v>196</v>
      </c>
      <c r="D589" s="30" t="s">
        <v>1770</v>
      </c>
      <c r="E589" s="31" t="s">
        <v>41</v>
      </c>
      <c r="F589" s="32" t="s">
        <v>532</v>
      </c>
      <c r="G589" s="32" t="s">
        <v>191</v>
      </c>
      <c r="H589" s="33" t="s">
        <v>199</v>
      </c>
      <c r="I589" s="32">
        <v>336.3</v>
      </c>
      <c r="J589" s="32" t="s">
        <v>1771</v>
      </c>
      <c r="K589" s="28" t="s">
        <v>1624</v>
      </c>
      <c r="L589" s="28" t="s">
        <v>1772</v>
      </c>
      <c r="M589" s="32" t="s">
        <v>723</v>
      </c>
    </row>
    <row r="590" spans="1:13" ht="38.25" x14ac:dyDescent="0.25">
      <c r="A590" s="17">
        <f t="shared" si="10"/>
        <v>581</v>
      </c>
      <c r="B590" s="104" t="s">
        <v>1078</v>
      </c>
      <c r="C590" s="107" t="s">
        <v>1079</v>
      </c>
      <c r="D590" s="108" t="s">
        <v>1773</v>
      </c>
      <c r="E590" s="109" t="s">
        <v>299</v>
      </c>
      <c r="F590" s="104" t="s">
        <v>1629</v>
      </c>
      <c r="G590" s="104" t="s">
        <v>1081</v>
      </c>
      <c r="H590" s="104" t="s">
        <v>93</v>
      </c>
      <c r="I590" s="110">
        <v>1000</v>
      </c>
      <c r="J590" s="104" t="s">
        <v>1774</v>
      </c>
      <c r="K590" s="104" t="s">
        <v>1548</v>
      </c>
      <c r="L590" s="104" t="s">
        <v>1775</v>
      </c>
      <c r="M590" s="104" t="s">
        <v>96</v>
      </c>
    </row>
    <row r="591" spans="1:13" ht="38.25" x14ac:dyDescent="0.25">
      <c r="A591" s="17">
        <f t="shared" si="10"/>
        <v>582</v>
      </c>
      <c r="B591" s="59" t="s">
        <v>652</v>
      </c>
      <c r="C591" s="69" t="s">
        <v>653</v>
      </c>
      <c r="D591" s="84" t="s">
        <v>654</v>
      </c>
      <c r="E591" s="85" t="s">
        <v>655</v>
      </c>
      <c r="F591" s="59" t="s">
        <v>363</v>
      </c>
      <c r="G591" s="19" t="s">
        <v>268</v>
      </c>
      <c r="H591" s="25">
        <v>12</v>
      </c>
      <c r="I591" s="86">
        <v>162.46440000000001</v>
      </c>
      <c r="J591" s="60" t="s">
        <v>1776</v>
      </c>
      <c r="K591" s="60" t="s">
        <v>1745</v>
      </c>
      <c r="L591" s="60" t="s">
        <v>1549</v>
      </c>
      <c r="M591" s="32" t="s">
        <v>96</v>
      </c>
    </row>
    <row r="592" spans="1:13" ht="89.25" x14ac:dyDescent="0.25">
      <c r="A592" s="17">
        <f t="shared" si="10"/>
        <v>583</v>
      </c>
      <c r="B592" s="104" t="s">
        <v>97</v>
      </c>
      <c r="C592" s="107" t="s">
        <v>1636</v>
      </c>
      <c r="D592" s="108" t="s">
        <v>1777</v>
      </c>
      <c r="E592" s="109" t="s">
        <v>99</v>
      </c>
      <c r="F592" s="104" t="s">
        <v>481</v>
      </c>
      <c r="G592" s="104" t="s">
        <v>34</v>
      </c>
      <c r="H592" s="104" t="s">
        <v>590</v>
      </c>
      <c r="I592" s="104" t="s">
        <v>1778</v>
      </c>
      <c r="J592" s="104" t="s">
        <v>1779</v>
      </c>
      <c r="K592" s="104" t="s">
        <v>759</v>
      </c>
      <c r="L592" s="104" t="s">
        <v>1355</v>
      </c>
      <c r="M592" s="104" t="s">
        <v>96</v>
      </c>
    </row>
    <row r="593" spans="1:13" ht="38.25" x14ac:dyDescent="0.25">
      <c r="A593" s="17">
        <f t="shared" si="10"/>
        <v>584</v>
      </c>
      <c r="B593" s="28" t="s">
        <v>1291</v>
      </c>
      <c r="C593" s="29" t="s">
        <v>1291</v>
      </c>
      <c r="D593" s="30" t="s">
        <v>1780</v>
      </c>
      <c r="E593" s="31" t="s">
        <v>655</v>
      </c>
      <c r="F593" s="32" t="s">
        <v>618</v>
      </c>
      <c r="G593" s="32" t="s">
        <v>34</v>
      </c>
      <c r="H593" s="33" t="s">
        <v>590</v>
      </c>
      <c r="I593" s="32">
        <v>108.11976</v>
      </c>
      <c r="J593" s="104" t="s">
        <v>832</v>
      </c>
      <c r="K593" s="28" t="s">
        <v>1186</v>
      </c>
      <c r="L593" s="28" t="s">
        <v>533</v>
      </c>
      <c r="M593" s="104" t="s">
        <v>96</v>
      </c>
    </row>
    <row r="594" spans="1:13" ht="89.25" x14ac:dyDescent="0.25">
      <c r="A594" s="17">
        <f t="shared" si="10"/>
        <v>585</v>
      </c>
      <c r="B594" s="28" t="s">
        <v>1522</v>
      </c>
      <c r="C594" s="29" t="s">
        <v>1523</v>
      </c>
      <c r="D594" s="30" t="s">
        <v>1781</v>
      </c>
      <c r="E594" s="31" t="s">
        <v>41</v>
      </c>
      <c r="F594" s="32" t="s">
        <v>532</v>
      </c>
      <c r="G594" s="32" t="s">
        <v>34</v>
      </c>
      <c r="H594" s="33" t="s">
        <v>590</v>
      </c>
      <c r="I594" s="32">
        <v>143.16</v>
      </c>
      <c r="J594" s="104" t="s">
        <v>832</v>
      </c>
      <c r="K594" s="28" t="s">
        <v>1186</v>
      </c>
      <c r="L594" s="28" t="s">
        <v>533</v>
      </c>
      <c r="M594" s="104" t="s">
        <v>96</v>
      </c>
    </row>
    <row r="595" spans="1:13" ht="76.5" x14ac:dyDescent="0.25">
      <c r="A595" s="17">
        <f t="shared" si="10"/>
        <v>586</v>
      </c>
      <c r="B595" s="28" t="s">
        <v>588</v>
      </c>
      <c r="C595" s="29" t="s">
        <v>588</v>
      </c>
      <c r="D595" s="30" t="s">
        <v>1782</v>
      </c>
      <c r="E595" s="31" t="s">
        <v>41</v>
      </c>
      <c r="F595" s="32" t="s">
        <v>532</v>
      </c>
      <c r="G595" s="32" t="s">
        <v>34</v>
      </c>
      <c r="H595" s="33" t="s">
        <v>590</v>
      </c>
      <c r="I595" s="32">
        <v>142.72714999999999</v>
      </c>
      <c r="J595" s="104" t="s">
        <v>832</v>
      </c>
      <c r="K595" s="28" t="s">
        <v>1186</v>
      </c>
      <c r="L595" s="28" t="s">
        <v>533</v>
      </c>
      <c r="M595" s="104" t="s">
        <v>96</v>
      </c>
    </row>
    <row r="596" spans="1:13" ht="76.5" x14ac:dyDescent="0.25">
      <c r="A596" s="17">
        <f t="shared" si="10"/>
        <v>587</v>
      </c>
      <c r="B596" s="28" t="s">
        <v>588</v>
      </c>
      <c r="C596" s="29" t="s">
        <v>588</v>
      </c>
      <c r="D596" s="30" t="s">
        <v>1783</v>
      </c>
      <c r="E596" s="31" t="s">
        <v>41</v>
      </c>
      <c r="F596" s="32" t="s">
        <v>532</v>
      </c>
      <c r="G596" s="32" t="s">
        <v>34</v>
      </c>
      <c r="H596" s="33" t="s">
        <v>590</v>
      </c>
      <c r="I596" s="32">
        <v>127.67126</v>
      </c>
      <c r="J596" s="104" t="s">
        <v>832</v>
      </c>
      <c r="K596" s="28" t="s">
        <v>1186</v>
      </c>
      <c r="L596" s="28" t="s">
        <v>533</v>
      </c>
      <c r="M596" s="104" t="s">
        <v>96</v>
      </c>
    </row>
    <row r="597" spans="1:13" ht="63.75" x14ac:dyDescent="0.25">
      <c r="A597" s="17">
        <f t="shared" si="10"/>
        <v>588</v>
      </c>
      <c r="B597" s="28" t="s">
        <v>1136</v>
      </c>
      <c r="C597" s="29" t="s">
        <v>849</v>
      </c>
      <c r="D597" s="30" t="s">
        <v>1784</v>
      </c>
      <c r="E597" s="31" t="s">
        <v>1785</v>
      </c>
      <c r="F597" s="32" t="s">
        <v>73</v>
      </c>
      <c r="G597" s="32" t="s">
        <v>34</v>
      </c>
      <c r="H597" s="33" t="s">
        <v>590</v>
      </c>
      <c r="I597" s="32">
        <v>5990.5</v>
      </c>
      <c r="J597" s="104" t="s">
        <v>832</v>
      </c>
      <c r="K597" s="28" t="s">
        <v>1186</v>
      </c>
      <c r="L597" s="28" t="s">
        <v>1186</v>
      </c>
      <c r="M597" s="104" t="s">
        <v>96</v>
      </c>
    </row>
    <row r="598" spans="1:13" ht="51" x14ac:dyDescent="0.25">
      <c r="A598" s="17">
        <f t="shared" si="10"/>
        <v>589</v>
      </c>
      <c r="B598" s="28" t="s">
        <v>202</v>
      </c>
      <c r="C598" s="29" t="s">
        <v>567</v>
      </c>
      <c r="D598" s="30" t="s">
        <v>1786</v>
      </c>
      <c r="E598" s="31" t="s">
        <v>205</v>
      </c>
      <c r="F598" s="32" t="s">
        <v>73</v>
      </c>
      <c r="G598" s="19" t="s">
        <v>268</v>
      </c>
      <c r="H598" s="25">
        <v>12</v>
      </c>
      <c r="I598" s="32">
        <v>409.56</v>
      </c>
      <c r="J598" s="32" t="s">
        <v>1787</v>
      </c>
      <c r="K598" s="28" t="s">
        <v>1788</v>
      </c>
      <c r="L598" s="28" t="s">
        <v>1789</v>
      </c>
      <c r="M598" s="104" t="s">
        <v>96</v>
      </c>
    </row>
    <row r="599" spans="1:13" ht="89.25" x14ac:dyDescent="0.25">
      <c r="A599" s="17">
        <f t="shared" si="10"/>
        <v>590</v>
      </c>
      <c r="B599" s="28" t="s">
        <v>1522</v>
      </c>
      <c r="C599" s="29" t="s">
        <v>1523</v>
      </c>
      <c r="D599" s="30" t="s">
        <v>1781</v>
      </c>
      <c r="E599" s="31" t="s">
        <v>41</v>
      </c>
      <c r="F599" s="32" t="s">
        <v>532</v>
      </c>
      <c r="G599" s="32" t="s">
        <v>34</v>
      </c>
      <c r="H599" s="33" t="s">
        <v>590</v>
      </c>
      <c r="I599" s="32">
        <v>143.16</v>
      </c>
      <c r="J599" s="104" t="s">
        <v>832</v>
      </c>
      <c r="K599" s="28" t="s">
        <v>1186</v>
      </c>
      <c r="L599" s="28" t="s">
        <v>533</v>
      </c>
      <c r="M599" s="104" t="s">
        <v>96</v>
      </c>
    </row>
    <row r="600" spans="1:13" ht="51" x14ac:dyDescent="0.25">
      <c r="A600" s="17">
        <f t="shared" si="10"/>
        <v>591</v>
      </c>
      <c r="B600" s="28" t="s">
        <v>529</v>
      </c>
      <c r="C600" s="29" t="s">
        <v>913</v>
      </c>
      <c r="D600" s="30" t="s">
        <v>1790</v>
      </c>
      <c r="E600" s="31" t="s">
        <v>853</v>
      </c>
      <c r="F600" s="32" t="s">
        <v>532</v>
      </c>
      <c r="G600" s="32" t="s">
        <v>92</v>
      </c>
      <c r="H600" s="33" t="s">
        <v>590</v>
      </c>
      <c r="I600" s="81">
        <v>2478.694</v>
      </c>
      <c r="J600" s="32" t="s">
        <v>344</v>
      </c>
      <c r="K600" s="28" t="s">
        <v>1186</v>
      </c>
      <c r="L600" s="28" t="s">
        <v>533</v>
      </c>
      <c r="M600" s="32" t="s">
        <v>38</v>
      </c>
    </row>
    <row r="601" spans="1:13" ht="51" x14ac:dyDescent="0.25">
      <c r="A601" s="17">
        <f t="shared" si="10"/>
        <v>592</v>
      </c>
      <c r="B601" s="28" t="s">
        <v>529</v>
      </c>
      <c r="C601" s="29" t="s">
        <v>913</v>
      </c>
      <c r="D601" s="30" t="s">
        <v>1791</v>
      </c>
      <c r="E601" s="31" t="s">
        <v>853</v>
      </c>
      <c r="F601" s="32" t="s">
        <v>532</v>
      </c>
      <c r="G601" s="32" t="s">
        <v>92</v>
      </c>
      <c r="H601" s="33" t="s">
        <v>590</v>
      </c>
      <c r="I601" s="50">
        <v>1203</v>
      </c>
      <c r="J601" s="32" t="s">
        <v>344</v>
      </c>
      <c r="K601" s="28" t="s">
        <v>1186</v>
      </c>
      <c r="L601" s="28" t="s">
        <v>533</v>
      </c>
      <c r="M601" s="32" t="s">
        <v>38</v>
      </c>
    </row>
    <row r="602" spans="1:13" ht="25.5" x14ac:dyDescent="0.25">
      <c r="A602" s="17">
        <f t="shared" si="10"/>
        <v>593</v>
      </c>
      <c r="B602" s="28" t="s">
        <v>202</v>
      </c>
      <c r="C602" s="29" t="s">
        <v>203</v>
      </c>
      <c r="D602" s="30" t="s">
        <v>1792</v>
      </c>
      <c r="E602" s="31" t="s">
        <v>1793</v>
      </c>
      <c r="F602" s="32" t="s">
        <v>73</v>
      </c>
      <c r="G602" s="32" t="s">
        <v>92</v>
      </c>
      <c r="H602" s="33" t="s">
        <v>871</v>
      </c>
      <c r="I602" s="32" t="s">
        <v>1794</v>
      </c>
      <c r="J602" s="32" t="s">
        <v>1664</v>
      </c>
      <c r="K602" s="28" t="s">
        <v>533</v>
      </c>
      <c r="L602" s="28" t="s">
        <v>533</v>
      </c>
      <c r="M602" s="32" t="s">
        <v>38</v>
      </c>
    </row>
    <row r="603" spans="1:13" ht="51" x14ac:dyDescent="0.25">
      <c r="A603" s="17">
        <f t="shared" si="10"/>
        <v>594</v>
      </c>
      <c r="B603" s="19" t="s">
        <v>14</v>
      </c>
      <c r="C603" s="20" t="s">
        <v>15</v>
      </c>
      <c r="D603" s="30" t="s">
        <v>1795</v>
      </c>
      <c r="E603" s="22" t="s">
        <v>25</v>
      </c>
      <c r="F603" s="23" t="s">
        <v>18</v>
      </c>
      <c r="G603" s="24" t="s">
        <v>19</v>
      </c>
      <c r="H603" s="25">
        <v>130</v>
      </c>
      <c r="I603" s="50">
        <v>2442.6999999999998</v>
      </c>
      <c r="J603" s="32" t="s">
        <v>1796</v>
      </c>
      <c r="K603" s="28" t="s">
        <v>1624</v>
      </c>
      <c r="L603" s="28" t="s">
        <v>1797</v>
      </c>
      <c r="M603" s="32" t="s">
        <v>96</v>
      </c>
    </row>
    <row r="604" spans="1:13" ht="51" x14ac:dyDescent="0.25">
      <c r="A604" s="17">
        <f t="shared" si="10"/>
        <v>595</v>
      </c>
      <c r="B604" s="28" t="s">
        <v>621</v>
      </c>
      <c r="C604" s="29" t="s">
        <v>621</v>
      </c>
      <c r="D604" s="30" t="s">
        <v>1798</v>
      </c>
      <c r="E604" s="31" t="s">
        <v>1799</v>
      </c>
      <c r="F604" s="32" t="s">
        <v>1800</v>
      </c>
      <c r="G604" s="32" t="s">
        <v>34</v>
      </c>
      <c r="H604" s="104" t="s">
        <v>93</v>
      </c>
      <c r="I604" s="80">
        <v>500</v>
      </c>
      <c r="J604" s="32" t="s">
        <v>1801</v>
      </c>
      <c r="K604" s="28" t="s">
        <v>1624</v>
      </c>
      <c r="L604" s="28" t="s">
        <v>1802</v>
      </c>
      <c r="M604" s="32" t="s">
        <v>96</v>
      </c>
    </row>
    <row r="605" spans="1:13" ht="89.25" x14ac:dyDescent="0.25">
      <c r="A605" s="17">
        <f t="shared" si="10"/>
        <v>596</v>
      </c>
      <c r="B605" s="28" t="s">
        <v>935</v>
      </c>
      <c r="C605" s="29" t="s">
        <v>935</v>
      </c>
      <c r="D605" s="30" t="s">
        <v>1803</v>
      </c>
      <c r="E605" s="31" t="s">
        <v>41</v>
      </c>
      <c r="F605" s="32" t="s">
        <v>532</v>
      </c>
      <c r="G605" s="104" t="s">
        <v>93</v>
      </c>
      <c r="H605" s="104" t="s">
        <v>93</v>
      </c>
      <c r="I605" s="32" t="s">
        <v>1804</v>
      </c>
      <c r="J605" s="32" t="s">
        <v>1805</v>
      </c>
      <c r="K605" s="28" t="s">
        <v>1624</v>
      </c>
      <c r="L605" s="28" t="s">
        <v>1789</v>
      </c>
      <c r="M605" s="32" t="s">
        <v>723</v>
      </c>
    </row>
    <row r="606" spans="1:13" ht="25.5" x14ac:dyDescent="0.25">
      <c r="A606" s="17">
        <f t="shared" si="10"/>
        <v>597</v>
      </c>
      <c r="B606" s="28" t="s">
        <v>576</v>
      </c>
      <c r="C606" s="29" t="s">
        <v>576</v>
      </c>
      <c r="D606" s="30" t="s">
        <v>1806</v>
      </c>
      <c r="E606" s="31" t="s">
        <v>1074</v>
      </c>
      <c r="F606" s="32" t="s">
        <v>73</v>
      </c>
      <c r="G606" s="32" t="s">
        <v>92</v>
      </c>
      <c r="H606" s="33" t="s">
        <v>1807</v>
      </c>
      <c r="I606" s="81">
        <v>11275.512000000001</v>
      </c>
      <c r="J606" s="32" t="s">
        <v>699</v>
      </c>
      <c r="K606" s="28" t="s">
        <v>1186</v>
      </c>
      <c r="L606" s="28" t="s">
        <v>533</v>
      </c>
      <c r="M606" s="32" t="s">
        <v>123</v>
      </c>
    </row>
    <row r="607" spans="1:13" ht="89.25" x14ac:dyDescent="0.25">
      <c r="A607" s="17">
        <f t="shared" si="10"/>
        <v>598</v>
      </c>
      <c r="B607" s="28" t="s">
        <v>195</v>
      </c>
      <c r="C607" s="29" t="s">
        <v>196</v>
      </c>
      <c r="D607" s="30" t="s">
        <v>1808</v>
      </c>
      <c r="E607" s="31" t="s">
        <v>41</v>
      </c>
      <c r="F607" s="32" t="s">
        <v>532</v>
      </c>
      <c r="G607" s="32" t="s">
        <v>191</v>
      </c>
      <c r="H607" s="33" t="s">
        <v>199</v>
      </c>
      <c r="I607" s="32" t="s">
        <v>1675</v>
      </c>
      <c r="J607" s="32" t="s">
        <v>1676</v>
      </c>
      <c r="K607" s="28" t="s">
        <v>1624</v>
      </c>
      <c r="L607" s="28" t="s">
        <v>1677</v>
      </c>
      <c r="M607" s="32" t="s">
        <v>723</v>
      </c>
    </row>
    <row r="608" spans="1:13" ht="38.25" x14ac:dyDescent="0.25">
      <c r="A608" s="17">
        <f t="shared" si="10"/>
        <v>599</v>
      </c>
      <c r="B608" s="28" t="s">
        <v>1809</v>
      </c>
      <c r="C608" s="29" t="s">
        <v>1810</v>
      </c>
      <c r="D608" s="30" t="s">
        <v>1811</v>
      </c>
      <c r="E608" s="31" t="s">
        <v>1240</v>
      </c>
      <c r="F608" s="32" t="s">
        <v>618</v>
      </c>
      <c r="G608" s="32" t="s">
        <v>1812</v>
      </c>
      <c r="H608" s="33" t="s">
        <v>199</v>
      </c>
      <c r="I608" s="32" t="s">
        <v>1813</v>
      </c>
      <c r="J608" s="32" t="s">
        <v>699</v>
      </c>
      <c r="K608" s="28" t="s">
        <v>1186</v>
      </c>
      <c r="L608" s="28" t="s">
        <v>533</v>
      </c>
      <c r="M608" s="32" t="s">
        <v>38</v>
      </c>
    </row>
    <row r="609" spans="1:13" ht="89.25" x14ac:dyDescent="0.25">
      <c r="A609" s="17">
        <f t="shared" si="10"/>
        <v>600</v>
      </c>
      <c r="B609" s="28" t="s">
        <v>514</v>
      </c>
      <c r="C609" s="29" t="s">
        <v>1658</v>
      </c>
      <c r="D609" s="30" t="s">
        <v>1814</v>
      </c>
      <c r="E609" s="31" t="s">
        <v>1815</v>
      </c>
      <c r="F609" s="32" t="s">
        <v>294</v>
      </c>
      <c r="G609" s="32" t="s">
        <v>92</v>
      </c>
      <c r="H609" s="33" t="s">
        <v>93</v>
      </c>
      <c r="I609" s="32" t="s">
        <v>1402</v>
      </c>
      <c r="J609" s="32" t="s">
        <v>1816</v>
      </c>
      <c r="K609" s="28" t="s">
        <v>1624</v>
      </c>
      <c r="L609" s="28" t="s">
        <v>760</v>
      </c>
      <c r="M609" s="32" t="s">
        <v>723</v>
      </c>
    </row>
    <row r="610" spans="1:13" ht="178.5" x14ac:dyDescent="0.25">
      <c r="A610" s="17">
        <f t="shared" si="10"/>
        <v>601</v>
      </c>
      <c r="B610" s="28" t="s">
        <v>935</v>
      </c>
      <c r="C610" s="29" t="s">
        <v>935</v>
      </c>
      <c r="D610" s="30" t="s">
        <v>1817</v>
      </c>
      <c r="E610" s="31" t="s">
        <v>41</v>
      </c>
      <c r="F610" s="32" t="s">
        <v>532</v>
      </c>
      <c r="G610" s="32" t="s">
        <v>34</v>
      </c>
      <c r="H610" s="33">
        <v>2</v>
      </c>
      <c r="I610" s="79">
        <v>5347.4556000000002</v>
      </c>
      <c r="J610" s="32" t="s">
        <v>923</v>
      </c>
      <c r="K610" s="28" t="s">
        <v>1624</v>
      </c>
      <c r="L610" s="28" t="s">
        <v>1818</v>
      </c>
      <c r="M610" s="32" t="s">
        <v>723</v>
      </c>
    </row>
    <row r="611" spans="1:13" ht="63.75" x14ac:dyDescent="0.25">
      <c r="A611" s="17">
        <f t="shared" si="10"/>
        <v>602</v>
      </c>
      <c r="B611" s="19" t="s">
        <v>478</v>
      </c>
      <c r="C611" s="20" t="s">
        <v>479</v>
      </c>
      <c r="D611" s="67" t="s">
        <v>480</v>
      </c>
      <c r="E611" s="22" t="s">
        <v>299</v>
      </c>
      <c r="F611" s="19" t="s">
        <v>481</v>
      </c>
      <c r="G611" s="19" t="s">
        <v>43</v>
      </c>
      <c r="H611" s="25" t="s">
        <v>43</v>
      </c>
      <c r="I611" s="26">
        <f>1800*1.2</f>
        <v>2160</v>
      </c>
      <c r="J611" s="32" t="s">
        <v>1819</v>
      </c>
      <c r="K611" s="28" t="s">
        <v>1666</v>
      </c>
      <c r="L611" s="28" t="s">
        <v>760</v>
      </c>
      <c r="M611" s="59" t="s">
        <v>1514</v>
      </c>
    </row>
    <row r="612" spans="1:13" ht="63.75" x14ac:dyDescent="0.25">
      <c r="A612" s="17">
        <f t="shared" si="10"/>
        <v>603</v>
      </c>
      <c r="B612" s="28" t="s">
        <v>395</v>
      </c>
      <c r="C612" s="29" t="s">
        <v>396</v>
      </c>
      <c r="D612" s="30" t="s">
        <v>1820</v>
      </c>
      <c r="E612" s="31" t="s">
        <v>1175</v>
      </c>
      <c r="F612" s="32" t="s">
        <v>488</v>
      </c>
      <c r="G612" s="32" t="s">
        <v>43</v>
      </c>
      <c r="H612" s="33" t="s">
        <v>43</v>
      </c>
      <c r="I612" s="50">
        <v>10374</v>
      </c>
      <c r="J612" s="32" t="s">
        <v>1821</v>
      </c>
      <c r="K612" s="28" t="s">
        <v>1624</v>
      </c>
      <c r="L612" s="28" t="s">
        <v>1389</v>
      </c>
      <c r="M612" s="32" t="s">
        <v>123</v>
      </c>
    </row>
    <row r="613" spans="1:13" ht="63.75" x14ac:dyDescent="0.25">
      <c r="A613" s="17">
        <f t="shared" si="10"/>
        <v>604</v>
      </c>
      <c r="B613" s="28" t="s">
        <v>400</v>
      </c>
      <c r="C613" s="29" t="s">
        <v>401</v>
      </c>
      <c r="D613" s="30" t="s">
        <v>1822</v>
      </c>
      <c r="E613" s="31" t="s">
        <v>1175</v>
      </c>
      <c r="F613" s="32" t="s">
        <v>488</v>
      </c>
      <c r="G613" s="32" t="s">
        <v>43</v>
      </c>
      <c r="H613" s="33" t="s">
        <v>43</v>
      </c>
      <c r="I613" s="50">
        <v>14284.8</v>
      </c>
      <c r="J613" s="32" t="s">
        <v>1823</v>
      </c>
      <c r="K613" s="28" t="s">
        <v>1624</v>
      </c>
      <c r="L613" s="28" t="s">
        <v>1389</v>
      </c>
      <c r="M613" s="32" t="s">
        <v>123</v>
      </c>
    </row>
    <row r="614" spans="1:13" ht="63.75" x14ac:dyDescent="0.25">
      <c r="A614" s="17">
        <f t="shared" si="10"/>
        <v>605</v>
      </c>
      <c r="B614" s="28" t="s">
        <v>400</v>
      </c>
      <c r="C614" s="29" t="s">
        <v>401</v>
      </c>
      <c r="D614" s="30" t="s">
        <v>1824</v>
      </c>
      <c r="E614" s="31" t="s">
        <v>1175</v>
      </c>
      <c r="F614" s="32" t="s">
        <v>488</v>
      </c>
      <c r="G614" s="32" t="s">
        <v>43</v>
      </c>
      <c r="H614" s="33" t="s">
        <v>43</v>
      </c>
      <c r="I614" s="81">
        <v>9677.9519999999993</v>
      </c>
      <c r="J614" s="32" t="s">
        <v>1825</v>
      </c>
      <c r="K614" s="28" t="s">
        <v>1624</v>
      </c>
      <c r="L614" s="28" t="s">
        <v>1389</v>
      </c>
      <c r="M614" s="32" t="s">
        <v>123</v>
      </c>
    </row>
    <row r="615" spans="1:13" ht="63.75" x14ac:dyDescent="0.25">
      <c r="A615" s="17">
        <f t="shared" si="10"/>
        <v>606</v>
      </c>
      <c r="B615" s="28" t="s">
        <v>400</v>
      </c>
      <c r="C615" s="29" t="s">
        <v>401</v>
      </c>
      <c r="D615" s="30" t="s">
        <v>1826</v>
      </c>
      <c r="E615" s="31" t="s">
        <v>1175</v>
      </c>
      <c r="F615" s="32" t="s">
        <v>488</v>
      </c>
      <c r="G615" s="32" t="s">
        <v>43</v>
      </c>
      <c r="H615" s="33" t="s">
        <v>43</v>
      </c>
      <c r="I615" s="50">
        <v>3987.84</v>
      </c>
      <c r="J615" s="32" t="s">
        <v>1827</v>
      </c>
      <c r="K615" s="28" t="s">
        <v>1624</v>
      </c>
      <c r="L615" s="28" t="s">
        <v>1389</v>
      </c>
      <c r="M615" s="32" t="s">
        <v>123</v>
      </c>
    </row>
    <row r="616" spans="1:13" ht="63.75" x14ac:dyDescent="0.25">
      <c r="A616" s="17">
        <f t="shared" si="10"/>
        <v>607</v>
      </c>
      <c r="B616" s="28" t="s">
        <v>400</v>
      </c>
      <c r="C616" s="29" t="s">
        <v>401</v>
      </c>
      <c r="D616" s="30" t="s">
        <v>1828</v>
      </c>
      <c r="E616" s="31" t="s">
        <v>1175</v>
      </c>
      <c r="F616" s="32" t="s">
        <v>488</v>
      </c>
      <c r="G616" s="32" t="s">
        <v>43</v>
      </c>
      <c r="H616" s="33" t="s">
        <v>43</v>
      </c>
      <c r="I616" s="50">
        <v>22498.560000000001</v>
      </c>
      <c r="J616" s="32" t="s">
        <v>1829</v>
      </c>
      <c r="K616" s="28" t="s">
        <v>1624</v>
      </c>
      <c r="L616" s="28" t="s">
        <v>1389</v>
      </c>
      <c r="M616" s="32" t="s">
        <v>123</v>
      </c>
    </row>
    <row r="617" spans="1:13" ht="63.75" x14ac:dyDescent="0.25">
      <c r="A617" s="17">
        <f t="shared" si="10"/>
        <v>608</v>
      </c>
      <c r="B617" s="28" t="s">
        <v>400</v>
      </c>
      <c r="C617" s="29" t="s">
        <v>401</v>
      </c>
      <c r="D617" s="30" t="s">
        <v>1830</v>
      </c>
      <c r="E617" s="31" t="s">
        <v>1175</v>
      </c>
      <c r="F617" s="32" t="s">
        <v>488</v>
      </c>
      <c r="G617" s="32" t="s">
        <v>43</v>
      </c>
      <c r="H617" s="33" t="s">
        <v>43</v>
      </c>
      <c r="I617" s="50">
        <v>3571.2</v>
      </c>
      <c r="J617" s="32" t="s">
        <v>1831</v>
      </c>
      <c r="K617" s="28" t="s">
        <v>1624</v>
      </c>
      <c r="L617" s="28" t="s">
        <v>1389</v>
      </c>
      <c r="M617" s="32" t="s">
        <v>123</v>
      </c>
    </row>
    <row r="618" spans="1:13" ht="63.75" x14ac:dyDescent="0.25">
      <c r="A618" s="17">
        <f t="shared" si="10"/>
        <v>609</v>
      </c>
      <c r="B618" s="28" t="s">
        <v>400</v>
      </c>
      <c r="C618" s="29" t="s">
        <v>401</v>
      </c>
      <c r="D618" s="30" t="s">
        <v>1832</v>
      </c>
      <c r="E618" s="31" t="s">
        <v>1175</v>
      </c>
      <c r="F618" s="32" t="s">
        <v>488</v>
      </c>
      <c r="G618" s="32" t="s">
        <v>43</v>
      </c>
      <c r="H618" s="33" t="s">
        <v>43</v>
      </c>
      <c r="I618" s="81">
        <v>2928.384</v>
      </c>
      <c r="J618" s="32" t="s">
        <v>1833</v>
      </c>
      <c r="K618" s="28" t="s">
        <v>1624</v>
      </c>
      <c r="L618" s="28" t="s">
        <v>1389</v>
      </c>
      <c r="M618" s="32" t="s">
        <v>123</v>
      </c>
    </row>
    <row r="619" spans="1:13" ht="63.75" x14ac:dyDescent="0.25">
      <c r="A619" s="17">
        <f t="shared" si="10"/>
        <v>610</v>
      </c>
      <c r="B619" s="28" t="s">
        <v>400</v>
      </c>
      <c r="C619" s="29" t="s">
        <v>401</v>
      </c>
      <c r="D619" s="30" t="s">
        <v>1834</v>
      </c>
      <c r="E619" s="31" t="s">
        <v>1175</v>
      </c>
      <c r="F619" s="32" t="s">
        <v>488</v>
      </c>
      <c r="G619" s="32" t="s">
        <v>43</v>
      </c>
      <c r="H619" s="33" t="s">
        <v>43</v>
      </c>
      <c r="I619" s="50" t="s">
        <v>1835</v>
      </c>
      <c r="J619" s="32" t="s">
        <v>1836</v>
      </c>
      <c r="K619" s="28" t="s">
        <v>1624</v>
      </c>
      <c r="L619" s="28" t="s">
        <v>1389</v>
      </c>
      <c r="M619" s="32" t="s">
        <v>123</v>
      </c>
    </row>
    <row r="620" spans="1:13" ht="63.75" x14ac:dyDescent="0.25">
      <c r="A620" s="17">
        <f t="shared" si="10"/>
        <v>611</v>
      </c>
      <c r="B620" s="28" t="s">
        <v>400</v>
      </c>
      <c r="C620" s="29" t="s">
        <v>401</v>
      </c>
      <c r="D620" s="30" t="s">
        <v>1837</v>
      </c>
      <c r="E620" s="31" t="s">
        <v>1175</v>
      </c>
      <c r="F620" s="32" t="s">
        <v>1838</v>
      </c>
      <c r="G620" s="32" t="s">
        <v>34</v>
      </c>
      <c r="H620" s="33">
        <v>8</v>
      </c>
      <c r="I620" s="50">
        <v>500</v>
      </c>
      <c r="J620" s="32" t="s">
        <v>1839</v>
      </c>
      <c r="K620" s="28" t="s">
        <v>1624</v>
      </c>
      <c r="L620" s="28" t="s">
        <v>1840</v>
      </c>
      <c r="M620" s="32" t="s">
        <v>96</v>
      </c>
    </row>
    <row r="621" spans="1:13" ht="89.25" x14ac:dyDescent="0.25">
      <c r="A621" s="17">
        <f t="shared" ref="A621:A635" si="11">A620+1</f>
        <v>612</v>
      </c>
      <c r="B621" s="28" t="s">
        <v>1349</v>
      </c>
      <c r="C621" s="29" t="s">
        <v>1350</v>
      </c>
      <c r="D621" s="30" t="s">
        <v>1841</v>
      </c>
      <c r="E621" s="31" t="s">
        <v>1352</v>
      </c>
      <c r="F621" s="32" t="s">
        <v>481</v>
      </c>
      <c r="G621" s="32" t="s">
        <v>1353</v>
      </c>
      <c r="H621" s="33">
        <v>10390</v>
      </c>
      <c r="I621" s="79">
        <v>11484.367120000001</v>
      </c>
      <c r="J621" s="32" t="s">
        <v>1842</v>
      </c>
      <c r="K621" s="28" t="s">
        <v>1624</v>
      </c>
      <c r="L621" s="28" t="s">
        <v>1843</v>
      </c>
      <c r="M621" s="32" t="s">
        <v>96</v>
      </c>
    </row>
    <row r="622" spans="1:13" ht="89.25" x14ac:dyDescent="0.25">
      <c r="A622" s="17">
        <f t="shared" si="11"/>
        <v>613</v>
      </c>
      <c r="B622" s="28" t="s">
        <v>1844</v>
      </c>
      <c r="C622" s="29" t="s">
        <v>1845</v>
      </c>
      <c r="D622" s="30" t="s">
        <v>1846</v>
      </c>
      <c r="E622" s="31" t="s">
        <v>253</v>
      </c>
      <c r="F622" s="32" t="s">
        <v>73</v>
      </c>
      <c r="G622" s="32" t="s">
        <v>1847</v>
      </c>
      <c r="H622" s="33" t="s">
        <v>1848</v>
      </c>
      <c r="I622" s="50">
        <v>2700</v>
      </c>
      <c r="J622" s="32" t="s">
        <v>1849</v>
      </c>
      <c r="K622" s="28" t="s">
        <v>1624</v>
      </c>
      <c r="L622" s="28" t="s">
        <v>1850</v>
      </c>
      <c r="M622" s="32" t="s">
        <v>96</v>
      </c>
    </row>
    <row r="623" spans="1:13" ht="89.25" x14ac:dyDescent="0.25">
      <c r="A623" s="17">
        <f t="shared" si="11"/>
        <v>614</v>
      </c>
      <c r="B623" s="104" t="s">
        <v>97</v>
      </c>
      <c r="C623" s="107" t="s">
        <v>1636</v>
      </c>
      <c r="D623" s="108" t="s">
        <v>1851</v>
      </c>
      <c r="E623" s="109" t="s">
        <v>99</v>
      </c>
      <c r="F623" s="104" t="s">
        <v>481</v>
      </c>
      <c r="G623" s="104" t="s">
        <v>34</v>
      </c>
      <c r="H623" s="104" t="s">
        <v>211</v>
      </c>
      <c r="I623" s="132">
        <v>240</v>
      </c>
      <c r="J623" s="104" t="s">
        <v>1852</v>
      </c>
      <c r="K623" s="28" t="s">
        <v>1624</v>
      </c>
      <c r="L623" s="104" t="s">
        <v>1853</v>
      </c>
      <c r="M623" s="104" t="s">
        <v>38</v>
      </c>
    </row>
    <row r="624" spans="1:13" ht="178.5" x14ac:dyDescent="0.25">
      <c r="A624" s="17">
        <f t="shared" si="11"/>
        <v>615</v>
      </c>
      <c r="B624" s="28" t="s">
        <v>39</v>
      </c>
      <c r="C624" s="29" t="s">
        <v>179</v>
      </c>
      <c r="D624" s="30" t="s">
        <v>1854</v>
      </c>
      <c r="E624" s="31" t="s">
        <v>41</v>
      </c>
      <c r="F624" s="32" t="s">
        <v>532</v>
      </c>
      <c r="G624" s="32" t="s">
        <v>34</v>
      </c>
      <c r="H624" s="33" t="s">
        <v>817</v>
      </c>
      <c r="I624" s="32" t="s">
        <v>1855</v>
      </c>
      <c r="J624" s="32" t="s">
        <v>923</v>
      </c>
      <c r="K624" s="28" t="s">
        <v>1186</v>
      </c>
      <c r="L624" s="28" t="s">
        <v>1683</v>
      </c>
      <c r="M624" s="32" t="s">
        <v>723</v>
      </c>
    </row>
    <row r="625" spans="1:13" ht="63.75" x14ac:dyDescent="0.25">
      <c r="A625" s="17">
        <f t="shared" si="11"/>
        <v>616</v>
      </c>
      <c r="B625" s="28" t="s">
        <v>599</v>
      </c>
      <c r="C625" s="29" t="s">
        <v>599</v>
      </c>
      <c r="D625" s="30" t="s">
        <v>1856</v>
      </c>
      <c r="E625" s="31" t="s">
        <v>239</v>
      </c>
      <c r="F625" s="32" t="s">
        <v>876</v>
      </c>
      <c r="G625" s="32" t="s">
        <v>34</v>
      </c>
      <c r="H625" s="32" t="s">
        <v>93</v>
      </c>
      <c r="I625" s="80">
        <v>600</v>
      </c>
      <c r="J625" s="32" t="s">
        <v>1857</v>
      </c>
      <c r="K625" s="28" t="s">
        <v>1624</v>
      </c>
      <c r="L625" s="28" t="s">
        <v>1858</v>
      </c>
      <c r="M625" s="32" t="s">
        <v>123</v>
      </c>
    </row>
    <row r="626" spans="1:13" ht="63.75" x14ac:dyDescent="0.25">
      <c r="A626" s="17">
        <f t="shared" si="11"/>
        <v>617</v>
      </c>
      <c r="B626" s="28" t="s">
        <v>359</v>
      </c>
      <c r="C626" s="29" t="s">
        <v>359</v>
      </c>
      <c r="D626" s="30" t="s">
        <v>1859</v>
      </c>
      <c r="E626" s="31" t="s">
        <v>362</v>
      </c>
      <c r="F626" s="32" t="s">
        <v>363</v>
      </c>
      <c r="G626" s="32" t="s">
        <v>374</v>
      </c>
      <c r="H626" s="33" t="s">
        <v>490</v>
      </c>
      <c r="I626" s="50">
        <v>2393.38</v>
      </c>
      <c r="J626" s="32" t="s">
        <v>1860</v>
      </c>
      <c r="K626" s="28" t="s">
        <v>1624</v>
      </c>
      <c r="L626" s="28" t="s">
        <v>1389</v>
      </c>
      <c r="M626" s="32" t="s">
        <v>38</v>
      </c>
    </row>
    <row r="627" spans="1:13" ht="89.25" x14ac:dyDescent="0.25">
      <c r="A627" s="17">
        <f t="shared" si="11"/>
        <v>618</v>
      </c>
      <c r="B627" s="28" t="s">
        <v>433</v>
      </c>
      <c r="C627" s="29" t="s">
        <v>433</v>
      </c>
      <c r="D627" s="30" t="s">
        <v>1861</v>
      </c>
      <c r="E627" s="31" t="s">
        <v>1862</v>
      </c>
      <c r="F627" s="32" t="s">
        <v>294</v>
      </c>
      <c r="G627" s="32" t="s">
        <v>92</v>
      </c>
      <c r="H627" s="33" t="s">
        <v>1863</v>
      </c>
      <c r="I627" s="34">
        <v>4677.8407999999999</v>
      </c>
      <c r="J627" s="32" t="s">
        <v>1864</v>
      </c>
      <c r="K627" s="28" t="s">
        <v>1624</v>
      </c>
      <c r="L627" s="28" t="s">
        <v>1865</v>
      </c>
      <c r="M627" s="32" t="s">
        <v>1319</v>
      </c>
    </row>
    <row r="628" spans="1:13" ht="76.5" x14ac:dyDescent="0.25">
      <c r="A628" s="17">
        <f t="shared" si="11"/>
        <v>619</v>
      </c>
      <c r="B628" s="28" t="s">
        <v>935</v>
      </c>
      <c r="C628" s="29" t="s">
        <v>935</v>
      </c>
      <c r="D628" s="30" t="s">
        <v>1866</v>
      </c>
      <c r="E628" s="31" t="s">
        <v>41</v>
      </c>
      <c r="F628" s="32" t="s">
        <v>532</v>
      </c>
      <c r="G628" s="32" t="s">
        <v>34</v>
      </c>
      <c r="H628" s="33" t="s">
        <v>590</v>
      </c>
      <c r="I628" s="81">
        <v>1552.4580000000001</v>
      </c>
      <c r="J628" s="32" t="s">
        <v>1867</v>
      </c>
      <c r="K628" s="28" t="s">
        <v>1624</v>
      </c>
      <c r="L628" s="28" t="s">
        <v>1868</v>
      </c>
      <c r="M628" s="32" t="s">
        <v>723</v>
      </c>
    </row>
    <row r="629" spans="1:13" ht="51" x14ac:dyDescent="0.25">
      <c r="A629" s="17">
        <f t="shared" si="11"/>
        <v>620</v>
      </c>
      <c r="B629" s="28" t="s">
        <v>529</v>
      </c>
      <c r="C629" s="29" t="s">
        <v>913</v>
      </c>
      <c r="D629" s="30" t="s">
        <v>1869</v>
      </c>
      <c r="E629" s="31" t="s">
        <v>853</v>
      </c>
      <c r="F629" s="32" t="s">
        <v>532</v>
      </c>
      <c r="G629" s="32" t="s">
        <v>92</v>
      </c>
      <c r="H629" s="33" t="s">
        <v>590</v>
      </c>
      <c r="I629" s="32" t="s">
        <v>1870</v>
      </c>
      <c r="J629" s="32" t="s">
        <v>344</v>
      </c>
      <c r="K629" s="28" t="s">
        <v>1186</v>
      </c>
      <c r="L629" s="28" t="s">
        <v>1871</v>
      </c>
      <c r="M629" s="32" t="s">
        <v>38</v>
      </c>
    </row>
    <row r="630" spans="1:13" ht="114.75" x14ac:dyDescent="0.25">
      <c r="A630" s="17">
        <f t="shared" si="11"/>
        <v>621</v>
      </c>
      <c r="B630" s="28" t="s">
        <v>39</v>
      </c>
      <c r="C630" s="29" t="s">
        <v>179</v>
      </c>
      <c r="D630" s="30" t="s">
        <v>1872</v>
      </c>
      <c r="E630" s="31" t="s">
        <v>41</v>
      </c>
      <c r="F630" s="32" t="s">
        <v>532</v>
      </c>
      <c r="G630" s="32" t="s">
        <v>34</v>
      </c>
      <c r="H630" s="33" t="s">
        <v>590</v>
      </c>
      <c r="I630" s="32" t="s">
        <v>673</v>
      </c>
      <c r="J630" s="32" t="s">
        <v>1873</v>
      </c>
      <c r="K630" s="28" t="s">
        <v>1666</v>
      </c>
      <c r="L630" s="28" t="s">
        <v>1874</v>
      </c>
      <c r="M630" s="32" t="s">
        <v>723</v>
      </c>
    </row>
    <row r="631" spans="1:13" ht="63.75" x14ac:dyDescent="0.25">
      <c r="A631" s="17">
        <f t="shared" si="11"/>
        <v>622</v>
      </c>
      <c r="B631" s="28" t="s">
        <v>195</v>
      </c>
      <c r="C631" s="29" t="s">
        <v>196</v>
      </c>
      <c r="D631" s="30" t="s">
        <v>1875</v>
      </c>
      <c r="E631" s="31" t="s">
        <v>41</v>
      </c>
      <c r="F631" s="32" t="s">
        <v>532</v>
      </c>
      <c r="G631" s="32" t="s">
        <v>191</v>
      </c>
      <c r="H631" s="33" t="s">
        <v>199</v>
      </c>
      <c r="I631" s="32" t="s">
        <v>1672</v>
      </c>
      <c r="J631" s="32" t="s">
        <v>923</v>
      </c>
      <c r="K631" s="28" t="s">
        <v>533</v>
      </c>
      <c r="L631" s="28" t="s">
        <v>533</v>
      </c>
      <c r="M631" s="32" t="s">
        <v>723</v>
      </c>
    </row>
    <row r="632" spans="1:13" ht="153" x14ac:dyDescent="0.25">
      <c r="A632" s="17">
        <f t="shared" si="11"/>
        <v>623</v>
      </c>
      <c r="B632" s="28" t="s">
        <v>39</v>
      </c>
      <c r="C632" s="29" t="s">
        <v>179</v>
      </c>
      <c r="D632" s="30" t="s">
        <v>1876</v>
      </c>
      <c r="E632" s="31" t="s">
        <v>41</v>
      </c>
      <c r="F632" s="32" t="s">
        <v>532</v>
      </c>
      <c r="G632" s="32" t="s">
        <v>34</v>
      </c>
      <c r="H632" s="33" t="s">
        <v>590</v>
      </c>
      <c r="I632" s="80">
        <v>365</v>
      </c>
      <c r="J632" s="32" t="s">
        <v>1877</v>
      </c>
      <c r="K632" s="28" t="s">
        <v>1624</v>
      </c>
      <c r="L632" s="28" t="s">
        <v>1878</v>
      </c>
      <c r="M632" s="32" t="s">
        <v>723</v>
      </c>
    </row>
    <row r="633" spans="1:13" ht="63.75" x14ac:dyDescent="0.25">
      <c r="A633" s="17">
        <f t="shared" si="11"/>
        <v>624</v>
      </c>
      <c r="B633" s="28" t="s">
        <v>273</v>
      </c>
      <c r="C633" s="29" t="s">
        <v>274</v>
      </c>
      <c r="D633" s="108" t="s">
        <v>1694</v>
      </c>
      <c r="E633" s="109" t="s">
        <v>1695</v>
      </c>
      <c r="F633" s="32" t="s">
        <v>277</v>
      </c>
      <c r="G633" s="32" t="s">
        <v>34</v>
      </c>
      <c r="H633" s="33" t="s">
        <v>287</v>
      </c>
      <c r="I633" s="50">
        <v>3784.32</v>
      </c>
      <c r="J633" s="32" t="s">
        <v>1879</v>
      </c>
      <c r="K633" s="28" t="s">
        <v>1666</v>
      </c>
      <c r="L633" s="28" t="s">
        <v>1404</v>
      </c>
      <c r="M633" s="32" t="s">
        <v>123</v>
      </c>
    </row>
    <row r="634" spans="1:13" ht="89.25" x14ac:dyDescent="0.25">
      <c r="A634" s="17">
        <f t="shared" si="11"/>
        <v>625</v>
      </c>
      <c r="B634" s="28" t="s">
        <v>250</v>
      </c>
      <c r="C634" s="29" t="s">
        <v>251</v>
      </c>
      <c r="D634" s="30" t="s">
        <v>1880</v>
      </c>
      <c r="E634" s="31" t="s">
        <v>253</v>
      </c>
      <c r="F634" s="32" t="s">
        <v>73</v>
      </c>
      <c r="G634" s="32" t="s">
        <v>34</v>
      </c>
      <c r="H634" s="33" t="s">
        <v>994</v>
      </c>
      <c r="I634" s="32" t="s">
        <v>1881</v>
      </c>
      <c r="J634" s="32" t="s">
        <v>1882</v>
      </c>
      <c r="K634" s="28" t="s">
        <v>533</v>
      </c>
      <c r="L634" s="28" t="s">
        <v>1850</v>
      </c>
      <c r="M634" s="32" t="s">
        <v>123</v>
      </c>
    </row>
    <row r="635" spans="1:13" ht="51" x14ac:dyDescent="0.25">
      <c r="A635" s="17">
        <f t="shared" si="11"/>
        <v>626</v>
      </c>
      <c r="B635" s="28" t="s">
        <v>314</v>
      </c>
      <c r="C635" s="29" t="s">
        <v>315</v>
      </c>
      <c r="D635" s="133" t="s">
        <v>1883</v>
      </c>
      <c r="E635" s="31" t="s">
        <v>299</v>
      </c>
      <c r="F635" s="32" t="s">
        <v>60</v>
      </c>
      <c r="G635" s="32" t="s">
        <v>34</v>
      </c>
      <c r="H635" s="33" t="s">
        <v>590</v>
      </c>
      <c r="I635" s="50">
        <v>3900</v>
      </c>
      <c r="J635" s="32" t="s">
        <v>1884</v>
      </c>
      <c r="K635" s="28" t="s">
        <v>1666</v>
      </c>
      <c r="L635" s="28" t="s">
        <v>1885</v>
      </c>
      <c r="M635" s="32" t="s">
        <v>123</v>
      </c>
    </row>
  </sheetData>
  <autoFilter ref="A3:M3"/>
  <mergeCells count="62">
    <mergeCell ref="K563:K564"/>
    <mergeCell ref="L563:L564"/>
    <mergeCell ref="M563:M564"/>
    <mergeCell ref="F563:F564"/>
    <mergeCell ref="G563:G564"/>
    <mergeCell ref="H563:H564"/>
    <mergeCell ref="I563:I564"/>
    <mergeCell ref="J563:J564"/>
    <mergeCell ref="K426:K427"/>
    <mergeCell ref="L426:L427"/>
    <mergeCell ref="M426:M427"/>
    <mergeCell ref="B490:B491"/>
    <mergeCell ref="C490:C491"/>
    <mergeCell ref="E490:E491"/>
    <mergeCell ref="F490:F491"/>
    <mergeCell ref="G490:G491"/>
    <mergeCell ref="H490:H491"/>
    <mergeCell ref="I490:I491"/>
    <mergeCell ref="J490:J491"/>
    <mergeCell ref="K490:K491"/>
    <mergeCell ref="L490:L491"/>
    <mergeCell ref="M490:M491"/>
    <mergeCell ref="F426:F427"/>
    <mergeCell ref="G426:G427"/>
    <mergeCell ref="H426:H427"/>
    <mergeCell ref="I426:I427"/>
    <mergeCell ref="J426:J427"/>
    <mergeCell ref="I360:I361"/>
    <mergeCell ref="J360:J361"/>
    <mergeCell ref="K360:K361"/>
    <mergeCell ref="L360:L361"/>
    <mergeCell ref="M360:M361"/>
    <mergeCell ref="A490:A491"/>
    <mergeCell ref="A563:A564"/>
    <mergeCell ref="B190:B191"/>
    <mergeCell ref="C190:C191"/>
    <mergeCell ref="E190:E191"/>
    <mergeCell ref="B360:B361"/>
    <mergeCell ref="C360:C361"/>
    <mergeCell ref="E360:E361"/>
    <mergeCell ref="B426:B427"/>
    <mergeCell ref="C426:C427"/>
    <mergeCell ref="E426:E427"/>
    <mergeCell ref="B563:B564"/>
    <mergeCell ref="C563:C564"/>
    <mergeCell ref="E563:E564"/>
    <mergeCell ref="A1:M1"/>
    <mergeCell ref="A190:A191"/>
    <mergeCell ref="A239:A240"/>
    <mergeCell ref="A360:A361"/>
    <mergeCell ref="A426:A427"/>
    <mergeCell ref="F190:F191"/>
    <mergeCell ref="G190:G191"/>
    <mergeCell ref="H190:H191"/>
    <mergeCell ref="I190:I191"/>
    <mergeCell ref="J190:J191"/>
    <mergeCell ref="K190:K191"/>
    <mergeCell ref="L190:L191"/>
    <mergeCell ref="M190:M191"/>
    <mergeCell ref="F360:F361"/>
    <mergeCell ref="G360:G361"/>
    <mergeCell ref="H360:H361"/>
  </mergeCells>
  <dataValidations count="1">
    <dataValidation allowBlank="1" showInputMessage="1" showErrorMessage="1" sqref="G13:L13 D14 B9:D10 J22:J24 G16:G18 G20:G24 J25:L25 F14:L14 J26 G25:H27 K18:K24 J16:J20 B16:D24 H16:I24 F16:F24 L16:L24 G11:H12 F9:L10 F7:L7 B7:D7 F405:L405 B405:D405 J406:L406 G473:H473"/>
  </dataValidations>
  <printOptions horizontalCentered="1"/>
  <pageMargins left="0.19685039370078741" right="0.19685039370078741" top="0.78740157480314965" bottom="0.39370078740157483" header="0" footer="0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ГКПЗ 2020</vt:lpstr>
      <vt:lpstr>'ГКПЗ 2020'!Заголовки_для_печати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 А.Б.</dc:creator>
  <cp:lastModifiedBy>Борисов</cp:lastModifiedBy>
  <cp:lastPrinted>2018-10-19T12:51:29Z</cp:lastPrinted>
  <dcterms:created xsi:type="dcterms:W3CDTF">2018-03-20T16:10:20Z</dcterms:created>
  <dcterms:modified xsi:type="dcterms:W3CDTF">2020-12-01T08:54:24Z</dcterms:modified>
</cp:coreProperties>
</file>