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360" yWindow="135" windowWidth="26700" windowHeight="11640"/>
  </bookViews>
  <sheets>
    <sheet name="ГКПЗ 2021" sheetId="1" r:id="rId1"/>
  </sheets>
  <definedNames>
    <definedName name="_xlnm._FilterDatabase" localSheetId="0" hidden="1">'ГКПЗ 2021'!$A$3:$M$3</definedName>
    <definedName name="_xlnm.Print_Titles" localSheetId="0">'ГКПЗ 2021'!$2:$3</definedName>
  </definedNames>
  <calcPr calcId="145621"/>
</workbook>
</file>

<file path=xl/calcChain.xml><?xml version="1.0" encoding="utf-8"?>
<calcChain xmlns="http://schemas.openxmlformats.org/spreadsheetml/2006/main">
  <c r="I384" i="1" l="1"/>
  <c r="I277" i="1"/>
  <c r="I189" i="1"/>
  <c r="I142" i="1"/>
  <c r="I116" i="1"/>
  <c r="I55" i="1"/>
  <c r="I39" i="1"/>
  <c r="H36" i="1"/>
  <c r="I33" i="1"/>
  <c r="H33" i="1"/>
  <c r="I29" i="1"/>
  <c r="I22" i="1"/>
  <c r="I18" i="1"/>
  <c r="I7" i="1"/>
  <c r="A345" i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337" i="1"/>
  <c r="A338" i="1" s="1"/>
  <c r="A339" i="1" s="1"/>
  <c r="A340" i="1" s="1"/>
  <c r="A341" i="1" s="1"/>
  <c r="A342" i="1" s="1"/>
  <c r="A343" i="1" s="1"/>
  <c r="A344" i="1" s="1"/>
  <c r="A335" i="1"/>
  <c r="A336" i="1" s="1"/>
  <c r="A330" i="1"/>
  <c r="A331" i="1" s="1"/>
  <c r="A332" i="1" s="1"/>
  <c r="A333" i="1" s="1"/>
  <c r="A328" i="1"/>
  <c r="A326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</calcChain>
</file>

<file path=xl/sharedStrings.xml><?xml version="1.0" encoding="utf-8"?>
<sst xmlns="http://schemas.openxmlformats.org/spreadsheetml/2006/main" count="4693" uniqueCount="1379">
  <si>
    <t>№
п/п</t>
  </si>
  <si>
    <t>Код по ОКВЭД2</t>
  </si>
  <si>
    <t>Код по
ОКПД2</t>
  </si>
  <si>
    <t>Предмет закупки</t>
  </si>
  <si>
    <t>Источник финансирования, статья затрат</t>
  </si>
  <si>
    <t>Инициатор закупки</t>
  </si>
  <si>
    <t>Единица измерения
(по ОКЕИ)</t>
  </si>
  <si>
    <t>Сведения о количестве (объеме)</t>
  </si>
  <si>
    <t>Планируемый период оплаты (для долгосроч-ных договоров объем оплаты по годам, тыс. руб.)</t>
  </si>
  <si>
    <t>Планируемый период закупки (заключения договора)</t>
  </si>
  <si>
    <t>Месяц начала - окончания поставки товаров, выполнения работ, оказания услуг</t>
  </si>
  <si>
    <t>Планируемый способ закупки</t>
  </si>
  <si>
    <t>Планируемая цена, тыс. руб.</t>
  </si>
  <si>
    <t>64.19</t>
  </si>
  <si>
    <t>64.19.21</t>
  </si>
  <si>
    <t>Оказание финансовых услуг по кредитованию банковского счета (овердрафт) с лимитом задолженности 50 000 000 (пятьдесят миллионов) рублей с открытием банковского счета в валюте РФ; без обеспечения.</t>
  </si>
  <si>
    <t>2.15.2. "Проценты к уплате"</t>
  </si>
  <si>
    <t>Фин. управление</t>
  </si>
  <si>
    <t>МЛН РУБ</t>
  </si>
  <si>
    <t>февраль 2018 - февраль 2020 (4354,2 в 18г.,
4750 в 19г.,
4750 в 20г.,
395,8 в 21г.)</t>
  </si>
  <si>
    <t>январь 2018</t>
  </si>
  <si>
    <t>февраль 2018 - февраль 2021</t>
  </si>
  <si>
    <t>открытый запрос предложений</t>
  </si>
  <si>
    <t>Оказание финансовых услуг по предоставлению возобновляемой кредитной линии с открытием банковского счета в валюте РФ; без обеспечения.</t>
  </si>
  <si>
    <t>2.14.2. "Проценты к уплате"</t>
  </si>
  <si>
    <t>август 2018 - июль 2021
(24 207,5 в 18г.,
57 750 в 19г.,
57 750 в 20г.,
23 891,1 в 21г.)</t>
  </si>
  <si>
    <t>июль 2018</t>
  </si>
  <si>
    <t>август 2018 - июль 2021</t>
  </si>
  <si>
    <t>открытый запрос цен</t>
  </si>
  <si>
    <t>71.20</t>
  </si>
  <si>
    <t>Переоценка запасов Ситовского и Кузьминского участков Липецкого месторождения подземных вод.</t>
  </si>
  <si>
    <t>2.6.22. "Лицензирование и экспертизы"</t>
  </si>
  <si>
    <t>КВС</t>
  </si>
  <si>
    <t>в соответствии с требованиями ТЗ</t>
  </si>
  <si>
    <t>по факту оказания услуг
(6 498,5 в 19г.,
10 666 в 20г.,
270 в 21 г.)</t>
  </si>
  <si>
    <t>май 2019</t>
  </si>
  <si>
    <t>июнь 2019 - июнь 2021</t>
  </si>
  <si>
    <t>закупка у единственного поставщика (исполнителя, подрядчика)</t>
  </si>
  <si>
    <t>71.12.53</t>
  </si>
  <si>
    <t>71.12.39.113</t>
  </si>
  <si>
    <t>Разработка проектов и утверждение границ санитарно-защитной зоны (СЗЗ) для объектов АО "ЛГЭК".</t>
  </si>
  <si>
    <t>Сл. гл. энергетика</t>
  </si>
  <si>
    <t>УСЛ ЕД</t>
  </si>
  <si>
    <t>по факту оказания услуг
(1 560 в 20г.,
1 560 в 21 г.)</t>
  </si>
  <si>
    <t>август 2020</t>
  </si>
  <si>
    <t>сентябрь 2020 - август 2021</t>
  </si>
  <si>
    <t>простая закупка в электронной форме</t>
  </si>
  <si>
    <t>71.12</t>
  </si>
  <si>
    <t>71.12.13</t>
  </si>
  <si>
    <t>Разработка и реализация (в рамках механизма энергосервисного контракта) мероприятий, направленных на снижение потребления электроэнергии на котельной "Центролит", расположенной по адресу: РФ, Липецкая область, город Липецк, улица Юношеская, 50.</t>
  </si>
  <si>
    <t>2.16.15. "Выплаты по энергосервисному контракту"</t>
  </si>
  <si>
    <t>Исполнит. директор</t>
  </si>
  <si>
    <t>в соответствии с ТЗ</t>
  </si>
  <si>
    <t>август 2018 - декабрь 2022
(540 в 18г.,
1080 в 19г.,
1600 в 20г.,
2700 в 21г.,
2700 в 22г.)</t>
  </si>
  <si>
    <t>апрель 2018</t>
  </si>
  <si>
    <t>апрель 2018 - декабрь 2022</t>
  </si>
  <si>
    <t>открытый запрос предложений, участники МСП</t>
  </si>
  <si>
    <t>71.12
42.21</t>
  </si>
  <si>
    <t>71.12.1
42.21</t>
  </si>
  <si>
    <t>Выполнение корректировки исходно-разрешительной, рабочей и проектной документации (согласно постановлению Правительства РФ № 87 от 16.02.2008), выполнение строительно-монтажных работ по объекту: "Строительство канализационного коллектора (Ду=900 мм - 1200 мм) от ГНС, расположенной по адресу: г. Липецк, ул. Котовского, владение 41а, до очистных сооружений г. Липецка МУП "ЛиСА" 2 этап".</t>
  </si>
  <si>
    <t>2.12.4.1. "Инвестиции на капстроительство (услуги)"</t>
  </si>
  <si>
    <t>УТП</t>
  </si>
  <si>
    <t>УСЛ ЕД
УСЛ ЕД</t>
  </si>
  <si>
    <t>1
1</t>
  </si>
  <si>
    <t>в соответствии с договором и утвержденным бюджетом
(17 430,00 в 19г.,
12 900,00 в 20г.,
9 707,17 в 21г.)</t>
  </si>
  <si>
    <t>август 2019</t>
  </si>
  <si>
    <t>август 2019 - сентябрь 2021</t>
  </si>
  <si>
    <t>простая закупка, участники МСП</t>
  </si>
  <si>
    <t>62.01</t>
  </si>
  <si>
    <t>62.01.29</t>
  </si>
  <si>
    <t>Оказание услуг по разработке мобильного приложения сайта АО "ЛГЭК".</t>
  </si>
  <si>
    <t>2.6.4. "Информационные услуги"</t>
  </si>
  <si>
    <t>ДИТиС</t>
  </si>
  <si>
    <t>ЧАСТЬ</t>
  </si>
  <si>
    <t>в соответствии с договором и утвержденным бюджетом
(192,00 в 19г.,
480,00 в 20г.,
72,00 в 21г.)</t>
  </si>
  <si>
    <t>октябрь 2019</t>
  </si>
  <si>
    <t>ноябрь 2019 - март 2021</t>
  </si>
  <si>
    <t>простая закупка</t>
  </si>
  <si>
    <t>22.21</t>
  </si>
  <si>
    <t>Заключение дистрибьюторского договора на поставку полимерной продукции для водоснабжения, водоотведения, теплоснабжения и кабельных коммуникаций.</t>
  </si>
  <si>
    <t>2.3.2.2.1. "Материалы на ремонт ОС (хозспособ КЭС)"
2.3.2.2.3. "Материалы на ремонт ОС (хозспособ КВС)"</t>
  </si>
  <si>
    <t>КЭС
КВС</t>
  </si>
  <si>
    <t>по фактической потребности</t>
  </si>
  <si>
    <t>в соответствии с договором и утвержденным бюджетом
(10 000,00 в 19г.,
45 000,00 в 20г.,
45 000,00 в 21г.)</t>
  </si>
  <si>
    <t>сентябрь 2019</t>
  </si>
  <si>
    <t>сентябрь 2019 - декабрь 2021</t>
  </si>
  <si>
    <t>65.1</t>
  </si>
  <si>
    <t>Страхование имущественных интересов компании, связанных с возмещением вреда, причиненного потерпевшим в результате аварии на опасном производственном объекте.</t>
  </si>
  <si>
    <t>2.6.18.4.1. "Страхование прочее (экологическое страхование и страхование опасных объектов)"</t>
  </si>
  <si>
    <t>10</t>
  </si>
  <si>
    <t>237,10</t>
  </si>
  <si>
    <t>март 2020
(237,10 в 20г.,
0 в 21г.)</t>
  </si>
  <si>
    <t>февраль 2020</t>
  </si>
  <si>
    <t>30 марта 2020 - 
30 марта 2021</t>
  </si>
  <si>
    <t>Продление ESET NOD32 Business Edition (1 год).</t>
  </si>
  <si>
    <t>ШТ</t>
  </si>
  <si>
    <t>650</t>
  </si>
  <si>
    <t>393,112</t>
  </si>
  <si>
    <t>февраль 2020 - 
март 2020</t>
  </si>
  <si>
    <t>февраль 2020</t>
  </si>
  <si>
    <t>01.03.2021</t>
  </si>
  <si>
    <t>26.51</t>
  </si>
  <si>
    <t>Поставка аппаратуры и инструментов для измерения, контроля и испытаний.</t>
  </si>
  <si>
    <t>2.3.2.2.1. "Материалы на ремонт ОС (хозспособ КЭС)"
2.3.2.2.2. "Материалы на ремонт ОС (хозспособ КТС)"
2.3.2.2.3. "Материалы на ремонт ОС (хозспособ КВС)"
2.3.1. "Материалы на производство"
2.6.9. "Инструменты"
2.14.2. "Инвестиции"</t>
  </si>
  <si>
    <t>КЭС
КТС
КВС
Управление</t>
  </si>
  <si>
    <t>январь 2021 - декабрь 2021
по факту, в течение 15 рабочих дней
(0 в 20г.,
15 000,00 в 21г.)</t>
  </si>
  <si>
    <t>сентябрь 2020</t>
  </si>
  <si>
    <t>01 января 2021 - 
31 декабря 2021</t>
  </si>
  <si>
    <t>простая закупка с предварительным квалификационным отбором в электронной форме, участники МСП</t>
  </si>
  <si>
    <t>71.12.3</t>
  </si>
  <si>
    <t>Переоценка запасов подземных вод на участках водозаборов:
№ 1 "Монастырские ключи", расположенного по адресу г. Липецк, ул. Салтыкова-Щедрина, вл. 90;
№ 4 "Казанский", расположенного по адресу г. Липецк, ул. Ковалева, вл. 107б;
№ 2 "Колхозный", расположенного по адресу г. Липецк, пр. Победы, вл. 94а.</t>
  </si>
  <si>
    <t>по факту подписания акта выполненных работ
(7 840 в 20г.,
13 200 в 21г.,
362 в 22 г.)</t>
  </si>
  <si>
    <t>март 2020 - апрель 2020</t>
  </si>
  <si>
    <t>апрель 2020 - март 2022</t>
  </si>
  <si>
    <t>53.10.2</t>
  </si>
  <si>
    <t>53.10.12</t>
  </si>
  <si>
    <t>Оказание услуг по доставке почтовых отправлений по городу Липецку и Липецкой области (включая стоимость конверта).</t>
  </si>
  <si>
    <t>2.6.6. "Почтовые услуги"</t>
  </si>
  <si>
    <t>ДСб</t>
  </si>
  <si>
    <t>по факту оказания услуг
(1100 в 20г.,
500 в 21г.)</t>
  </si>
  <si>
    <t>март 2020</t>
  </si>
  <si>
    <t>март 2020 - 
март 2021</t>
  </si>
  <si>
    <t>Оказание услуг по доставке почтовых отправлений за пределами Липецкой области (включая стоимость конверта).</t>
  </si>
  <si>
    <t>по факту оказания услуг
(107 в 20г.,
53 в 21г.)</t>
  </si>
  <si>
    <t>Переоценка запасов подземных вод на участке водозабора № 3 (Трубный-Б, площадки 1, 2), расположенного по адресу: г. Липецк, Лебедянское шоссе, вл. 6.</t>
  </si>
  <si>
    <t>по факту подписания акта выполненных работ
(5 230 в 20г.,
8 800 в 21г.,
238 в 22 г.)</t>
  </si>
  <si>
    <t>март 2020 - апрель 2020</t>
  </si>
  <si>
    <t>март 2020 - март 2022</t>
  </si>
  <si>
    <t>18.12</t>
  </si>
  <si>
    <t>Изготовление платежных документов (квитанций).</t>
  </si>
  <si>
    <t>ТЫС ШТ</t>
  </si>
  <si>
    <t>8 280</t>
  </si>
  <si>
    <t>по факту оказания услуг
(3 140 в 20г.,
4 185 в 21г.,
1 045 в 22 г.)</t>
  </si>
  <si>
    <t>апрель 2020 - апрель 2023</t>
  </si>
  <si>
    <t>53.20.31</t>
  </si>
  <si>
    <t>53.20.11.190</t>
  </si>
  <si>
    <t>Доставка платежных документов (квитанций).</t>
  </si>
  <si>
    <t>ТЫС УСЛ ЕД</t>
  </si>
  <si>
    <t xml:space="preserve"> март 2020 </t>
  </si>
  <si>
    <t>61.20</t>
  </si>
  <si>
    <t>Альтернативная технологическая мобильная связь.</t>
  </si>
  <si>
    <t>2.6.21. "Услуги связи"</t>
  </si>
  <si>
    <t>МЕС</t>
  </si>
  <si>
    <t>по факту
(110 в 20г.,
40 в 21г.)</t>
  </si>
  <si>
    <t>март 2020 - февраль 2021</t>
  </si>
  <si>
    <t>71.20.1</t>
  </si>
  <si>
    <t>71.20.11.190</t>
  </si>
  <si>
    <t>Проведение инструментальных замеров и создание отчета о химическом загрязнении атмосферного воздуха и уровнях звукового давления на границе СЗЗ предлагаемой к установлению для объектов АО "ЛГЭК".</t>
  </si>
  <si>
    <t>производится в 4 этапа, посезонно (1 раз в квартал), по факту оказания услуг
(720 в 20г.,
720 в 21г.)</t>
  </si>
  <si>
    <t>июль 2020</t>
  </si>
  <si>
    <t>август 2020 - 
июль 2021</t>
  </si>
  <si>
    <t>Оказание финансовых услуг по предоставлению невозобновляемой кредитной линии.</t>
  </si>
  <si>
    <t>4.1. "Получение кредита"</t>
  </si>
  <si>
    <t>август 2020 - июль 2023
(4 812,5 в 20г.,
5 775 в 21г.)</t>
  </si>
  <si>
    <t>июль 2020</t>
  </si>
  <si>
    <t>июль 2020 - июль 2021</t>
  </si>
  <si>
    <t>42.21</t>
  </si>
  <si>
    <t>Выполнение строительно-монтажных работ по объекту: "Строительство канализационного коллектора (Ду=900 мм -1200 мм) от ГНС, расположенной по адресу: г. Липецк, ул. Котовского, владение 41а, до очистных сооружений г. Липецка МУП "ЛиСА". 2 этап".</t>
  </si>
  <si>
    <t>2.14.1. "Инвестиции (услуги)"</t>
  </si>
  <si>
    <t>УКС</t>
  </si>
  <si>
    <t>1</t>
  </si>
  <si>
    <t>по факту, в течение 15 рабочих дней
(0 в 20г.,
15 531,2916 в 21г.)</t>
  </si>
  <si>
    <t>июль 2020 - январь 2021</t>
  </si>
  <si>
    <t>простая закупка в электронной форме, участники МСП</t>
  </si>
  <si>
    <t>45.20</t>
  </si>
  <si>
    <t>Ремонт и обслуживание подъемных сооружений, а также техническое обслуживание, мелкий ремонт, настройка приборов и устройств безопасности со считкой информации на подъемных сооружениях спецтехники.</t>
  </si>
  <si>
    <t>2.5.5. "Услуги по ремонту автотранспорта"</t>
  </si>
  <si>
    <t>КЭС
КВС
КТС</t>
  </si>
  <si>
    <t>по факту, в течение 15 рабочих дней
(440 в 20г.,
1060 в 21г.)</t>
  </si>
  <si>
    <t>декабрь 2021</t>
  </si>
  <si>
    <t>63.11.9
61.20.1</t>
  </si>
  <si>
    <t>63.11.19
61.20.12</t>
  </si>
  <si>
    <t>Предоставление единого номера со звездочкой (*175) для дозвона потребителей.</t>
  </si>
  <si>
    <t>НОМ
МЕС</t>
  </si>
  <si>
    <t>1
12</t>
  </si>
  <si>
    <t>в соответствии с договором и утвержденным бюджетом
(650 в 20г.,
700 в 21г.)</t>
  </si>
  <si>
    <t>июнь 2020</t>
  </si>
  <si>
    <t>июнь 2021</t>
  </si>
  <si>
    <t>24.10.6</t>
  </si>
  <si>
    <t>Поставка металлопроката.</t>
  </si>
  <si>
    <t>2.3.2.2.1. "Материалы на ремонт ОС (хозспособ КЭС)"
2.3.2.2.2. "Материалы на ремонт ОС (хозспособ КТС)"
2.3.2.2.3. "Материалы на ремонт ОС (хозспособ КВС)"
2.3.2.3. "Материалы на ремонт ОС (РЦУР)"
2.14.2. "Инвестиции (материалы)"</t>
  </si>
  <si>
    <t>КЭС
КТС
КВС
УР</t>
  </si>
  <si>
    <t>Т</t>
  </si>
  <si>
    <t>в соответствии с договором и утвержденным бюджетом
(7 500 в 20г.,
7 500 в 21г.)</t>
  </si>
  <si>
    <t>простая закупка с предварительным квалификационным отбором в электронной форме</t>
  </si>
  <si>
    <t>65.12.3</t>
  </si>
  <si>
    <t>65.12.21</t>
  </si>
  <si>
    <t>Оказание услуг по обязательному страхованию гражданской ответственности владельцев транспортных средств (ОСАГО) АО "ЛГЭК".</t>
  </si>
  <si>
    <t>2.6.18.2. "Страхование гражданской ответственности владельцев автосредств"</t>
  </si>
  <si>
    <t>АТУ</t>
  </si>
  <si>
    <t>август 2020 - июль 2021
(400,00 в 20г.,
700,00 в 21г.)</t>
  </si>
  <si>
    <t>август 2020</t>
  </si>
  <si>
    <t>август 2020 - 
август 2021</t>
  </si>
  <si>
    <t>71.20.8</t>
  </si>
  <si>
    <t>71.20.19.129</t>
  </si>
  <si>
    <t>Проведение комплекса работ по обязательной сертификации электрической энергии, поставляемой потребителям через распределительные электрические сети АО "ЛГЭК" (1 группа центров питания) заявленные на сертификацию электрической энергии, с выдачей сертификата соответствия и последующим проведением инспекционного контроля сертифицированной продукции.</t>
  </si>
  <si>
    <t>Сл. гл. электрика</t>
  </si>
  <si>
    <t>по факту выполнения работ
август 2020 - август 2022
(675,00 в 20г.,
405,00 в 21г.,
405,00 в 22г.)</t>
  </si>
  <si>
    <t>август 2020 - август 2022</t>
  </si>
  <si>
    <t>Поставка прочих приборов, датчиков для измерения, контроля и испытаний.</t>
  </si>
  <si>
    <t>январь 2021 - декабрь 2021
по факту, в течение 15 рабочих дней
(0 в 20г.,
4 000,00 в 21г.)</t>
  </si>
  <si>
    <t>77.12</t>
  </si>
  <si>
    <t>77.12.11</t>
  </si>
  <si>
    <t>Закупка услуги лизинга специализированного кран-манипулятора (бортового) Soosan SCS746L на шасси КАМАЗ 65117-48.</t>
  </si>
  <si>
    <t>2.5.2. "Лизинг автотранспорта"</t>
  </si>
  <si>
    <t>Управление</t>
  </si>
  <si>
    <t>ТЫС РУБ</t>
  </si>
  <si>
    <t>по графику платежей
сентябрь 2020 - сентябрь 2023
(2466,45783 в 20г.,
2089,83132 в 21 г.,
2089,83132 в 22 г.,
1567,37348 в 23 г.)</t>
  </si>
  <si>
    <t>сентябрь 2020 - сентябрь 2023</t>
  </si>
  <si>
    <t>77.32</t>
  </si>
  <si>
    <t>77.32.10</t>
  </si>
  <si>
    <t>Закупка услуги лизинга специализированного автокрана КС-55713-1В.</t>
  </si>
  <si>
    <t>по графику платежей
сентябрь 2020 - сентябрь 2023
(2794,63839 в 20г.,
2442,55356 в 21 г.,
2442,55356 в 22 г.,
1831,91492 в 23 г.)</t>
  </si>
  <si>
    <t>77.11</t>
  </si>
  <si>
    <t>77.11.10</t>
  </si>
  <si>
    <t>Закупка услуги лизинга 3 (трех) автомобилей УАЗ-39094.</t>
  </si>
  <si>
    <t>по графику платежей
сентябрь 2020 - сентябрь 2023
(861,66963 в 20г.,
646,23852 в 21 г.,
646,23852 в 22 г.,
484,67886 в 23 г.)</t>
  </si>
  <si>
    <t>27.12</t>
  </si>
  <si>
    <t>27.12.21</t>
  </si>
  <si>
    <t>Поставка предохранителей плавких серии ПН 2.</t>
  </si>
  <si>
    <t>2.3.2.2.3. "Материалы на ремонт ОС (хозспособ)"
2.3.1. "Материалы на производство"
2.6.9. "Инструметы"
2.14.2. "Инвестиции"</t>
  </si>
  <si>
    <t>КЭС
КТС
КВС</t>
  </si>
  <si>
    <t>январь 2021 - декабрь 2021
в соответствии с договором и утвержденным бюджетом
(0 в 20г.,
2 000,00 в 21г.)</t>
  </si>
  <si>
    <t>27.12.10.140</t>
  </si>
  <si>
    <t>Поставка патронов высоковольтных предохранителей.</t>
  </si>
  <si>
    <t>январь 2021 - декабрь 2021
в соответствии с договором и утвержденным бюджетом
(0 в 20г.,
1 500,00 в 21г.)</t>
  </si>
  <si>
    <t>33.13</t>
  </si>
  <si>
    <t>33.13.11</t>
  </si>
  <si>
    <t>Оказание услуг по вводу в эксплуатацию (первичный и повторный) установленных приборов учета и услуг по проверке состояния и достоверности предоставляемых потребителями сведений о показаниях приборов учета, установленных у собственников и пользователей помещений (жилых и нежилых), расположенных в многоквартирных домах (МКЖД), частных домовладений – потребителей АО "ЛГЭК" (контрольное обслуживание).</t>
  </si>
  <si>
    <t>2.6.15. "Контрольное обслуживание ИПУ, установка ИПУ, обследование на наличие технической возможности установки ИПУ"</t>
  </si>
  <si>
    <t>по факту оказания услуг
ноябрь 2020 - октябрь 2021
(2 100 в 20г.,
6 300 в 21 г.)</t>
  </si>
  <si>
    <t>октябрь 2020 - сентябрь 2021</t>
  </si>
  <si>
    <t>70.22</t>
  </si>
  <si>
    <t>Оказание услуг по внедрению СМК в АО "ЛГЭК" в соответствии со стандартом ИСО 9001-2015.</t>
  </si>
  <si>
    <t>ФОТ</t>
  </si>
  <si>
    <t>ДВК</t>
  </si>
  <si>
    <t>сентябрь 2020 - март 2021
поэтапно, по факту оказания услуг, в течение 5 рабочих дней
(547,35 в 20г.,
48,65 в 21 г.)</t>
  </si>
  <si>
    <t>сентябрь 2020 - март 2021</t>
  </si>
  <si>
    <t>27.33</t>
  </si>
  <si>
    <t>27.33.13.130</t>
  </si>
  <si>
    <t>Поставка кабельных муфт и комплектующих для технического обеспечения АО "ЛГЭК".</t>
  </si>
  <si>
    <t>2.3.2.2.1. "Материалы на ремонт ОС. Хозспособ КЭС"</t>
  </si>
  <si>
    <t>КЭС</t>
  </si>
  <si>
    <t>по факту выполнения работ
январь 2021 - декабрь 2021
(0 в 20г.,
15 000,00 в 21г.)</t>
  </si>
  <si>
    <t>октябрь 2020</t>
  </si>
  <si>
    <t>январь 2021 - декабрь 2021</t>
  </si>
  <si>
    <t>62.01.1</t>
  </si>
  <si>
    <t>Выполнение работ по реструктуризации и редизайну веб-сайта АО "ЛГЭК".</t>
  </si>
  <si>
    <t>по факту выполнения работ
январь 2021 - декабрь 2021
(0 в 20г.,
1 107,84 в 21г.)</t>
  </si>
  <si>
    <t>сентябрь 2020 - декабрь 2021</t>
  </si>
  <si>
    <t>запрос цен в электронной форме</t>
  </si>
  <si>
    <t>24.20
24.51
22.21</t>
  </si>
  <si>
    <t>24.20
24.51.2
22.21</t>
  </si>
  <si>
    <t>Поставка фасонных изделий.</t>
  </si>
  <si>
    <t>2.3.2.2.2. "Материалы на ремонт ОС (хозспособ КТС)"
2.3.2.2.3. "Материалы на ремонт ОС (хозспособ КВС)"</t>
  </si>
  <si>
    <t>КТС
КВС</t>
  </si>
  <si>
    <t>ШТ
ШТ
ШТ</t>
  </si>
  <si>
    <t>10 000,00</t>
  </si>
  <si>
    <t>в соответствии с договором и утвержденным бюджетом
(0 в 20г.,
10 000,00 в 21г.)</t>
  </si>
  <si>
    <t>01 января 2021 - 31 декабря 2021</t>
  </si>
  <si>
    <t>23.61</t>
  </si>
  <si>
    <t>Поставка сборных железобетонных изделий.</t>
  </si>
  <si>
    <t>7 200,00</t>
  </si>
  <si>
    <t>в соответствии с договором и утвержденным бюджетом
(0 в 20г.,
7 200,00 в 21г.)</t>
  </si>
  <si>
    <t>27.32</t>
  </si>
  <si>
    <t>Поставка кабельно-проводниковой продукции.</t>
  </si>
  <si>
    <t>2.3.2.2.1. "Материалы на ремонт ОС (хозспособ КЭС)"
2.3.2.2.2. "Материалы на ремонт ОС (хозспособ КТС)"
2.3.2.2.3. "Материалы на ремонт ОС (хозспособ КВС)"
2.3.1. "Материалы на производство"
2.6.9. "Инструметы"
2.14.2. "Инвестиции"</t>
  </si>
  <si>
    <t>25 000,000</t>
  </si>
  <si>
    <t>в соответствии с договором и утвержденным бюджетом
(0 в 20г.,
25 000,00 в 21г.)</t>
  </si>
  <si>
    <t>21.20</t>
  </si>
  <si>
    <t>21.20.24.150</t>
  </si>
  <si>
    <t>Поставка масок (повязок) гигиенических из гипоаллергенной ткани х/б.</t>
  </si>
  <si>
    <t>2.3.6. "Спецодежда и спецпитание"</t>
  </si>
  <si>
    <t>Все подразделения</t>
  </si>
  <si>
    <t>50% предоплата; 50% оплата по факту
сентябрь 2020 - сентябрь 2021
(560 в 20г.,
1 120 в 21г.)</t>
  </si>
  <si>
    <t>сентябрь 2020 - сентябрь 2021</t>
  </si>
  <si>
    <t>28.14</t>
  </si>
  <si>
    <t>Поставка запорной арматуры.</t>
  </si>
  <si>
    <t>январь 2021 - декабрь 2021
по факту, в течение 15 рабочих дней
(0 в 20г.,
20 000,00 в 21г.)</t>
  </si>
  <si>
    <t>Поставка запорной арматуры Hawle.</t>
  </si>
  <si>
    <t>17.12.1</t>
  </si>
  <si>
    <t>17.12.14.119</t>
  </si>
  <si>
    <t>Поставка офисной бумаги.</t>
  </si>
  <si>
    <t>2.3.5. "Канцтовары"</t>
  </si>
  <si>
    <t>УПАК (500 ЛИСТОВ)</t>
  </si>
  <si>
    <t>январь 2021 - декабрь 2021
по факту поставки</t>
  </si>
  <si>
    <t>27.33.1</t>
  </si>
  <si>
    <t>Поставка кабельной арматуры и электромонтажной продукции.</t>
  </si>
  <si>
    <t>2.3.2.2.3. "Материалы на ремонт ОС. Хозспособ КВС
2.3.2.2.1. №Материалы на ремонт ОС. Хозспособ КЭС"
2.3.2.2.2. "Материалы на ремонт ОС. Хозспособ КТС"
2.3.1. "Материалы на производство"
2.6.9. "Инструменты"
2.13.2. "Инвестиции (материалы)</t>
  </si>
  <si>
    <t>71.12
42.22</t>
  </si>
  <si>
    <t>71.12.1
42.22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</si>
  <si>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электроснабжению объектов в г. Липецк:
1. Сад.д. в СНТ "им. И.В. Мичурина", уч.40" (достройка ВЛ).
2. Сад.д. в СНТ "Металлург-2" ОАО НЛМК, уч.946" (достройка ВЛ).
3. Сад.д. в ЛСПО "Металлург-1", I кв., уч.341" (достройка ВЛ).
4. Сад.д. в СНТ "Горняк-1", уч.898" (достройка ВЛ).
5. Сад.д. в СНП "Спутник", массив I, уч.141" (достройка ВЛ).
6. Сад.д. в СНП "Спутник", массив II, уч.809" (достройка ВЛ).
7. Сад.д. в СНТ "им. И.В. Мичурина", ул.Медицинская, уч.43" (достройка ВЛ).
8. Сад.д. в СНТ "Тракторостроитель-2", лин.26, уч.7" (достройка ВЛ).
9. Сад.д. в СНТ "Горняк", уч.214" (достройка ВЛ).
10. Сад.д. в СТ "Студеновское", 5 дорога, 3уч., уч.674" (достройка ВЛ).
11. Реконстр-е здание ГУЗ "ЛГСП" по ул.Неделина, 9" (стр-во КЛ от ТП-178).
12. Реконстр-е здание ГУЗ "ЛГСП" по ул.Неделина, 9" (реконстр-я оборуд-я РУ ТП-178; монтаж УУ во ВРУ).
13. Маг. и кафе по ул. Шуминского,1а" (монтаж оборуд-я в РУ РП-46; монтаж УУ во ВРУ).
14. Маг. и кафе по ул. Шуминского, 1а" (стр-во КЛ).
15. Строящ. сад.д. в СТ "Студеновское", уч.2, дорога 5, уч.481" (достройка ВЛ).
16. Сад.д. в СНТ "Липецкстрой", аллея 2, уч.320" (достройка ВЛ).
17. Сад.д. в СНТ "Липецкстрой", уч.375" (достройка ВЛ).
18. Сад.д. в СНТ "Венера", лин.22, уч.21" (достройка ВЛ; монтаж ПУ на опоре).
19. Сад.д. в СНТ "Венера", лин.21, уч.18" (достройка ВЛ; монтаж ПУ на опоре).
20. Сад.д. в СНП "Спутник", массив II, уч.411" (достройка ВЛ; монтаж ПУ на опоре).
21. Сад.д. в СНТ "Тракторостроитель-1", з/у 29" (достройка ВЛ; монтаж ПУ на опоре).</t>
  </si>
  <si>
    <t>26
26</t>
  </si>
  <si>
    <t>9 472,7947</t>
  </si>
  <si>
    <t>по факту, в течение 15 рабочих дней
(9 224,75706 в20г.,
248,03764 в 21г.)</t>
  </si>
  <si>
    <t>сентябрь 2020 - 
14 января 2021</t>
  </si>
  <si>
    <t>26.51.1</t>
  </si>
  <si>
    <t>26.51.52</t>
  </si>
  <si>
    <t>Поставка манометров.</t>
  </si>
  <si>
    <t>1 000,00</t>
  </si>
  <si>
    <t>январь 2021 - декабрь 2021
по факту, в течение 15 рабочих дней
(0 в 20г.,
1 000,00 в 21г.)</t>
  </si>
  <si>
    <t>27.40</t>
  </si>
  <si>
    <t>Поставка электрических ламп и осветительного оборудования.</t>
  </si>
  <si>
    <t>3 000,00</t>
  </si>
  <si>
    <t>январь 2021 - декабрь 2021
в соответствии с договором и утвержденным бюджетом
(0 в 20г.,
3 000,00 в 21г.)</t>
  </si>
  <si>
    <t>Поставка электротехнических материалов.</t>
  </si>
  <si>
    <t>январь 2021 - декабрь 2021
в соответствии с договором и утвержденным бюджетом
(0 в 20г.,
10 000,00 в 21г.)</t>
  </si>
  <si>
    <t>20.59</t>
  </si>
  <si>
    <t>Поставка смазочных материалов.</t>
  </si>
  <si>
    <t>2.3.2.2.3. "Материалы на ремонт ОС (хозспособ КВС)"
2.3.2.2.2. "Материалы на ремонт ОС (хозспособ КТС)"
2.3.1. "Материалы на производство"</t>
  </si>
  <si>
    <t>КВС
КТС
КЭС</t>
  </si>
  <si>
    <t>январь 2021 - декабрь 2021
по факту, в течение 15 рабочих дней
(0 в 20г.,
1 000,00 в 21г.)</t>
  </si>
  <si>
    <t>20.13
22.19
23.69</t>
  </si>
  <si>
    <t>Поставка резинотехнических, асбестотехнических и огнеупорных материалов.</t>
  </si>
  <si>
    <t>2.3.2.2.1. "Материалы на ремонт ОС (хозспособ КЭС)"
2.3.2.2.2. "Материалы на ремонт ОС (хозспособ КТС)"
2.3.2.2.3. "Материалы на ремонт ОС (хозспособ КВС)"</t>
  </si>
  <si>
    <t>ПТС</t>
  </si>
  <si>
    <t>КГ
ШТ
М2
Т</t>
  </si>
  <si>
    <t>22.29
25.72</t>
  </si>
  <si>
    <t>22.29.29
25.72.12.132</t>
  </si>
  <si>
    <t>Поставка антимагнитных пломб и пломбировочного материала.</t>
  </si>
  <si>
    <t>2.3.1. "Материалы на производство"</t>
  </si>
  <si>
    <t>ШТ
ШТ</t>
  </si>
  <si>
    <t>2 400,00</t>
  </si>
  <si>
    <t>Проведение комплекса работ по обязательной сертификации электрической энергии, поставляемой потребителям через распределительные электрические сети АО "ЛГЭК" (2 группа центров питания) заявленные на сертификацию электрической энергии, с выдачей сертификата соответствия и последующим проведением инспекционного контроля сертифицированной продукции.</t>
  </si>
  <si>
    <t>по факту выполнения работ
октябрь 2020 - октябрь 2022
(537,60 в 20г.,
322,56 в 21г.,
322,56 в 22г.)</t>
  </si>
  <si>
    <t>октябрь 2020 - октябрь 2022</t>
  </si>
  <si>
    <t>17.12
20.41
20.42
22.29</t>
  </si>
  <si>
    <t>Поставка хозяйственных товаров.</t>
  </si>
  <si>
    <t>2.3.4. "Материалы на хознужды"</t>
  </si>
  <si>
    <t>Управление
КВС
КТС
КЭС</t>
  </si>
  <si>
    <t>январь 2021 - декабрь 2021
по факту
(0 в 20г.,
2 000,00 в 21г.)</t>
  </si>
  <si>
    <t>58.19</t>
  </si>
  <si>
    <t>58.19.19</t>
  </si>
  <si>
    <t>Поставка печатной продукции.</t>
  </si>
  <si>
    <t>2.6.8. "Печатная продукция"</t>
  </si>
  <si>
    <t>январь 2021 - декабрь 2021
по факту
(0 в 20г.,
1 500,00 в 21г.)</t>
  </si>
  <si>
    <t>23.14
25.72
25.73
27.11.12
27.40.21
27.90
28.22
28.24
32.91</t>
  </si>
  <si>
    <t>23.14.12.190
25.72
25.73
27.11.3
27.40.21
27.90.3
28.22.13
28.24
32.91</t>
  </si>
  <si>
    <t>Поставка инструментов, расходных материалов к ним и сопутствующих товаров.</t>
  </si>
  <si>
    <t>2.6.9. "Инструменты"</t>
  </si>
  <si>
    <t>январь 2021 - декабрь 2021
по факту
(0 в 20г.,
15 000,00 в 21г.)</t>
  </si>
  <si>
    <t>26.20</t>
  </si>
  <si>
    <t>26.20.1</t>
  </si>
  <si>
    <t>Поставка материалов, частей и принадлежностей для компьютерного, периферийного оборудования и ОПС.</t>
  </si>
  <si>
    <t>2.3.3. "Материалы на оргтехнику и запчасти"</t>
  </si>
  <si>
    <t>20 000,00</t>
  </si>
  <si>
    <t>январь 2021 - декабрь 2021
по факту
(0 в 20г.,
20 000,00 в 21г.)</t>
  </si>
  <si>
    <t>20.30</t>
  </si>
  <si>
    <t>20.30.2</t>
  </si>
  <si>
    <t>Поставка лакокрасочных материалов.</t>
  </si>
  <si>
    <t>2.3.2.2.1. "Материалы на ремонт ОС (хозспособ КЭС)"
2.3.2.2.2. "Материалы на ремонт ОС (хозспособ КТС)"
2.3.2.2.3. "Материалы на ремонт ОС (хозспособ КВС)"
2.3.2.3. "Материалы на ремонт ОС (РЦУР)"</t>
  </si>
  <si>
    <t>ШТ
КГ</t>
  </si>
  <si>
    <t>январь 2021 - декабрь 2021
по факту
(0 в 20г.,
5 000,00 в 21г.)</t>
  </si>
  <si>
    <t>23.69
25.99</t>
  </si>
  <si>
    <t>Поставка люков.</t>
  </si>
  <si>
    <t>2.3.2.2.3. "Материалы на ремонт ОС (хозспособ КВС)"
2.3.2.2.2. "Материалы на ремонт ОС (хозспособ КТС)"</t>
  </si>
  <si>
    <t>КВС
КТС</t>
  </si>
  <si>
    <t>2 000,00</t>
  </si>
  <si>
    <t>январь 2021 - декабрь 2021
по факту, в течение 15 рабочих дней
(0 в 20г.,
2 000,00 в 21г.)</t>
  </si>
  <si>
    <t>08.12</t>
  </si>
  <si>
    <t>Поставка сыпучих материалов:
Лот №1 Песок строительный.</t>
  </si>
  <si>
    <t>М3</t>
  </si>
  <si>
    <t>январь 2021 - декабрь 2021
по факту
(0 в 20г.,
4 000,00 в 21г.)</t>
  </si>
  <si>
    <t>08.12.12.140</t>
  </si>
  <si>
    <t>Поставка сыпучих материалов:
Лот №2 Щебень из флюсового известняка.</t>
  </si>
  <si>
    <t>38.32.3</t>
  </si>
  <si>
    <t>38.32.22.142</t>
  </si>
  <si>
    <t>Поставка сыпучих материалов:
Лот №3 Щебень из доменного шлака.</t>
  </si>
  <si>
    <t>январь 2021 - декабрь 2021
по факту
(0 в 20г.,
9 000,00 в 21г.)</t>
  </si>
  <si>
    <t>28.13</t>
  </si>
  <si>
    <t>Поставка запасных частей для насосов.</t>
  </si>
  <si>
    <t>25.94
25.93</t>
  </si>
  <si>
    <t>25.94.1
25.93.15</t>
  </si>
  <si>
    <t>Поставка метизов.</t>
  </si>
  <si>
    <t>2.3.2.2.2. "Материалы на ремонт ОС (хозспособ КТС)"
2.3.2.2.3. "Материалы на ремонт ОС (хозспособ КВС)"
2.3.1. "Материалы на производство"</t>
  </si>
  <si>
    <t>28.99</t>
  </si>
  <si>
    <t>28.99.39.190</t>
  </si>
  <si>
    <t>Поставка пожарного оборудования.</t>
  </si>
  <si>
    <t>2.3.2. "Материалы на ремонт ОС"</t>
  </si>
  <si>
    <t>январь 2021 - декабрь 2021
по факту
(0 в 20г.,
3 000,00 в 21г.)</t>
  </si>
  <si>
    <t>сентябрь 2020 - октябрь 2020</t>
  </si>
  <si>
    <t>28.15</t>
  </si>
  <si>
    <t>Поставка подшипников.</t>
  </si>
  <si>
    <t>по факту</t>
  </si>
  <si>
    <t>сентябрь - октябрь</t>
  </si>
  <si>
    <t>20.13</t>
  </si>
  <si>
    <t>20.13.32.110</t>
  </si>
  <si>
    <t>Закупка гипохлорита натрия марки "А".</t>
  </si>
  <si>
    <t>январь 2021 - декабрь 2021
по факту, в течение 15 рабочих дней
(0 в 20г.,
5 978,400 в 21г.)</t>
  </si>
  <si>
    <t>январь 2021 - декабрь 2021</t>
  </si>
  <si>
    <t>Оказание услуг по печати и доставке потребителям платежных документов.</t>
  </si>
  <si>
    <t>2.6.6.1. "Печать и доставка квитанций"</t>
  </si>
  <si>
    <t>по факту оказания услуг
(105,00 в 20г.,
1 150,00 в 21г.)</t>
  </si>
  <si>
    <t>декабрь 2020 - декабрь 2021</t>
  </si>
  <si>
    <t>Выполнение строительно-монтажных работ по объектам:
1. "Строительство "Организация зон санитарной охраны первого пояса водозабора № 3, расположенного по адресу: г. Липецк, шоссе Лебедянское, владение 6" (I этап: устройство проездов, озеленение; II этап: подготовительные работы, ограждение, устройство проездов, наружное освещение, озеленение).
2. "Водоснабжение объекта "Здание автосервиса с торговыми помещениями на земельном участке № 1В по ул. 8-е Марта в с. Сырское" (строительство водопроводной сети от точки подключения Ду=200 мм до границы земельного участка объекта).
3. "Водоснабжение объекта "17-ти этажное многоквартирное жилое здание по ул. Ударников, 24" (строительство водопроводной сети от точки подключения в существующую водопроводную сеть Ду=300 мм по ул. Ударников до границы земельного участка объекта).
4. "Водоотведение объекта "Производственная канализация от объекта АО "ЛИМАК" по ул. Барашева, 3а" (строительство канализационной сети от точки подключения в существующий самотечный коллектор Ду=500 мм по ул. Барашева до границы земельного участка объекта).
5. "Водоснабжение объекта "Многоэтажное жилое здание с подземной автостоянкой по ул. Депутатская" (строительство водопроводной сети от точки врезки в существующую водопроводную сеть 2Ду=300 мм по ул. Депутатская до границы земельного участка многоэтажного жилого здания с подземной автостоянкой).
6. "Водоотведение объекта "Многоэтажное жилое здание с подземной автостоянкой по ул. Депутатская" (строительство канализационной сети от точки врезки в существующую канализационную сеть Ду=300 мм по ул. Депутатская до границы земельного участка объекта).
7. "Водоотведение объекта "Административное здание с магазином на территории общественно-торгового центра 7-го жилого района" (строительство канализационной сети от точки подключения в существующий самотечный коллектор Ду=300 мм по ул. Стаханова до границы земельного участка).</t>
  </si>
  <si>
    <t>по факту, в течение 15 рабочих дней
(11 702,9412 в 20г.,
783,6564 в 21г.)</t>
  </si>
  <si>
    <t>октябрь 2020 - январь 2021</t>
  </si>
  <si>
    <t>14.12
15.20
32.99.1</t>
  </si>
  <si>
    <t>14.12.30
15.20
32.99.11</t>
  </si>
  <si>
    <t>Поставка спецодежды, спецобуви и СИЗ для защиты от электрической дуги.</t>
  </si>
  <si>
    <t>ШТ
ПАР
ШТ</t>
  </si>
  <si>
    <t>в зависимости от месячной потребности</t>
  </si>
  <si>
    <t>январь 2021 - декабрь 2021
по факту
(0 в 20г.,
8 000 в 21г.)</t>
  </si>
  <si>
    <t>14.12</t>
  </si>
  <si>
    <t>14.12.30</t>
  </si>
  <si>
    <t>Поставка спецодежды, спецобуви и СИЗ:
Лот № 1 Поставка спецодежды.</t>
  </si>
  <si>
    <t>15.20</t>
  </si>
  <si>
    <t>Поставка спецодежды, спецобуви и СИЗ:
Лот № 2 Поставка спецобуви.</t>
  </si>
  <si>
    <t>ПАР</t>
  </si>
  <si>
    <t>январь 2021 - декабрь 2021
по факту
(0 в 20г.,
6 000 в 21г.)</t>
  </si>
  <si>
    <t>14.12
32.99.1</t>
  </si>
  <si>
    <t>14.12.30.150
32.99.11</t>
  </si>
  <si>
    <t>Поставка спецодежды, спецобуви и СИЗ:
Лот № 3 Поставка СИЗ.</t>
  </si>
  <si>
    <t>ШТ
ПАР</t>
  </si>
  <si>
    <t>январь 2021 - декабрь 2021
по факту
(0 в 20г.,
5 500 в 21г.)</t>
  </si>
  <si>
    <t>14.12.30.190</t>
  </si>
  <si>
    <t>Поставка спецодежды:
Лот № 1 Поставка влагозащитной спецодежды.</t>
  </si>
  <si>
    <t>январь 2021 - декабрь 2021
по факту
(0 в 20г.,
3 200 в 21г.)</t>
  </si>
  <si>
    <t>Поставка спецодежды, спецобуви и СИЗ:
Лот № 5 Поставка поварской и медицинской спецодежды.</t>
  </si>
  <si>
    <t>январь 2021 - декабрь 2021
по факту
(0 в 20г.,
1 500 в 21г.)</t>
  </si>
  <si>
    <t>Поставка спецодежды:
Лот № 2 Поставка офисной одежды.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</si>
  <si>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электроснабжению объектов в г. Липецк:
1. "Антенно-мачтовое сооружение по ул. Сырская, в районе зем. уч. с кад. № 48:20:0043410:57" (стр-во КЛ-0,4 кВ; монтаж ПУ во ВРУ-0,4 кВ от КТП-259 АМС).
2. "Сад. домик в СТ "Металлург-1", 3 кв., 2 аллея, уч. 24" (достройка ВЛ-0,4 кВ; монтаж ПУ на опоре ВЛ-0,4 кВ).
3. "Сад. домик в СНП "Спутник", II массив, уч. 726" (достройка ВЛ-0,4 кВ; монтаж ПУ на опоре ВЛ-0,4 кВ).
4. "Сад. домик в СНТ "им. И.В. Мичурина", ул. Урожайная, зем. уч. 24" (достройка ВЛ-0,4 кВ; монтаж ПУ на опоре ВЛ-0,4 кВ).
5. "Сад. домик в СПО "Металлург-1", II кв., уч. № 150" (достройка ВЛ-0,4 кВ).
6. "Сад. домик в СТ "Металлург-6", ул. № 2, зем. уч. 74" (достройка ВЛ-0,4 кВ; монтаж ПУ на опоре ВЛ-0,4 кВ).
7. "Сад. домик в СНТ "Сокол-2", зем. уч. 22, карьер" (достройка ВЛ-0,4 кВ; монтаж ПУ на опоре ВЛ-0,4 кВ).
8. "Сад. домик в СНП "Спутник", массив II, уч. 862" (достройка ВЛ-0,4 кВ; монтаж ПУ на опоре ВЛ-0,4 кВ).
9. "Сад. домик в СНП "Спутник", массив II, уч. 955" (достройка ВЛ-0,4 кВ; монтаж ПУ на опоре ВЛ-0,4 кВ).
10. "Сад. домик в СНП "Спутник", массив II, уч. 416" (достройка ВЛ-0,4 кВ; монтаж ПУ на опоре ВЛ-0,4 кВ).
11. "Помещение № 2 (магазин) по ул. Гагарина, д. 8" (стр-во КЛ-0,4 кВ).
12. "Рем. база дизельных автомобилей (автоколонна № 1) с пристройкой по ул. 9 Мая, д. 67" (стр-во КЛ-0,4 кВ).</t>
  </si>
  <si>
    <t>15
15</t>
  </si>
  <si>
    <t>7 250,036</t>
  </si>
  <si>
    <t>по факту, в течение 15 рабочих дней
(5 514,21536 в 20г.,
1 735,82064 в 21г.)</t>
  </si>
  <si>
    <t>октябрь 2020 - 
21 февраля 2021</t>
  </si>
  <si>
    <t>29.3</t>
  </si>
  <si>
    <t>Поставка запасных частей для транспортных средств:
Лот № 1 Поставка запасных частей на транспортные средства марки ГАЗ, ПАЗ, Газель, УАЗ.</t>
  </si>
  <si>
    <t>2.5.4. "Материалы на транспорт и запчасти"</t>
  </si>
  <si>
    <t>3 600,00</t>
  </si>
  <si>
    <t>январь 2021 - декабрь 2021
по факту
(0 в 20г.,
3 600,00 в 21г.)</t>
  </si>
  <si>
    <t>Поставка запасных частей для транспортных средств:
Лот № 2 Поставка запасных частей на транспортные средства марки ЗИЛ, КАМАЗ, МАЗ.</t>
  </si>
  <si>
    <t>Поставка запасных частей для транспортных средств:
Лот № 3 Поставка запасных частей на транспортные средства марки ВАЗ, иностранного производства.</t>
  </si>
  <si>
    <t>1 200,00</t>
  </si>
  <si>
    <t>январь 2021 - декабрь 2021
по факту
(0 в 20г.,
1 200,00 в 21г.)</t>
  </si>
  <si>
    <t>Поставка запасных частей для транспортных средств марки серий ЕК, ЭО, МТЗ.</t>
  </si>
  <si>
    <t>декабрь 2020</t>
  </si>
  <si>
    <t>Услуга по оказанию шиномонтажных работ на легковом автотранспорте, грузовом автотранспорте и спецтехники.</t>
  </si>
  <si>
    <t>в соответствии с договором и утвержденным бюджетом
(0 в 20г.,
1 200,00 в 21г.)</t>
  </si>
  <si>
    <t>Поставка рабочего колеса для насоса WILO.</t>
  </si>
  <si>
    <t>2.3.2.2.3. "Материалы на ремонт ОС (хозспособ КВС)"</t>
  </si>
  <si>
    <t>50% предоплата 127,0 в 20г.,
50% по факту
127,0 в 21г.</t>
  </si>
  <si>
    <t>январь 2021</t>
  </si>
  <si>
    <t>Поставка комплектующих (запасных частей) для насосов:
Лот № 1 Поставка комплектующих (запасных частей) для насосов Flygt.</t>
  </si>
  <si>
    <t>2.3.2.2.3. "Материалы на ремонт ОС (хозспособ КВС)"
2.3.2.2.2. "Материалы на ремонт ОС (хозспособ КТС)"
2.14.2. "Инвестиции (материалы)"</t>
  </si>
  <si>
    <t>КОМПЛ
ШТ
Л</t>
  </si>
  <si>
    <t>4 000,00</t>
  </si>
  <si>
    <t>январь 2021 - декабрь 2021
по факту
(0 в 20г.,
4 000,00 в 21г.)</t>
  </si>
  <si>
    <t>Поставка комплектующих (запасных частей) для насосов:
Лот № 2 Поставка комплектующих (запасных частей) для насосов WILO.</t>
  </si>
  <si>
    <t>65.12.2</t>
  </si>
  <si>
    <t>65.12.29</t>
  </si>
  <si>
    <t>Договор страхования "АВТО-лизинг" (Автокаско) кран-манипулятора на базе КАМАЗ-65117-48.</t>
  </si>
  <si>
    <t>416,88</t>
  </si>
  <si>
    <t>предварительная оплата раз в год:
сентябрь 2020 - сентябрь 2022
(138,96 в 20г.,
138,96 в 21 г.,
138,96 в 22 г.)</t>
  </si>
  <si>
    <t>27.20</t>
  </si>
  <si>
    <t>Поставка аккумуляторных батарей для автотранспортных средств АО "ЛГЭК".</t>
  </si>
  <si>
    <t>2000</t>
  </si>
  <si>
    <t>ноябрь 2020</t>
  </si>
  <si>
    <t>Поставка смазочных материалов для автотранспортных средств.</t>
  </si>
  <si>
    <t>2.5.1.2. "Смазочные материалы для автотранспорта"</t>
  </si>
  <si>
    <t>январь 2021 - декабрь 2021
по факту
(0 в 20г.,
3 500,00 в 21г.)</t>
  </si>
  <si>
    <t>23.51
22.23
16.21.1
23.64
20.30.2
23.20
23.99
 25.94.1</t>
  </si>
  <si>
    <t>23.51.1 22.23.15
16.21.1
23.64.10.110
20.30.21.130
23.20.11
23.99.12.110
25.94.1</t>
  </si>
  <si>
    <t>Поставка строительных и отделочных материалов.</t>
  </si>
  <si>
    <t>М3, М2, РУЛ, ШТ,
КГ, ЛИТР, М/ПОГ,
ЛИСТ, УПАК</t>
  </si>
  <si>
    <t>9 000,00</t>
  </si>
  <si>
    <t>январь 2021 - декабрь 2021
по факту
(0 в 20г.,
9 000,00 в 21г.)</t>
  </si>
  <si>
    <t>октябрь</t>
  </si>
  <si>
    <t>Выполнение исходно-разрешительной (при необходимости), рабочей документации и строительно-монтажных работ по объекту: "Водоотведение объекта "Административное здание с магазином по ул. Студеновская, 91, 93" (строительство канализационной сети от точки подключения в существующий самотечный коллектор Ду=200 мм по ул. Студеновская до границы земельного участка объекта "Административное здание с магазином по ул. Студеновская, 91, 93").</t>
  </si>
  <si>
    <t>656,196</t>
  </si>
  <si>
    <t>по факту, в течение 15 рабочих дней
(65,6196 в 20г.,
590,5764 в 21г.)</t>
  </si>
  <si>
    <t>30 июня 2021</t>
  </si>
  <si>
    <t>45.2</t>
  </si>
  <si>
    <t>Ремонт транспортных средств:
Лот № 1 Ремонт транспортных средств марки МАЗ.</t>
  </si>
  <si>
    <t>январь 2021 - декабрь 2021
по факту
(0 в 20г.,
2 400,00 в 21г.)</t>
  </si>
  <si>
    <t>Ремонт транспортных средств:
Лот № 2 Ремонт транспортных средств марки ГАЗ более 3,5 т.</t>
  </si>
  <si>
    <t>Ремонт транспортных средств:
Лот № 3 Ремонт транспортных средств марки УАЗ.</t>
  </si>
  <si>
    <t>Ремонт транспортных средств:
Лот № 4 Ремонт транспортных средств марки КАМАЗ.</t>
  </si>
  <si>
    <t>Ремонт транспортных средств:
Лот № 5 Ремонт транспортных средств марки ЗИЛ.</t>
  </si>
  <si>
    <t>Ремонт транспортных средств:
Лот № 6 Ремонт транспортных средств марки ГАЗ менее 3,5 т.</t>
  </si>
  <si>
    <t>Ремонт транспортных средств:
Лот № 7 Ремонт транспортных средств марки ВАЗ.</t>
  </si>
  <si>
    <t>Ремонт транспортных средств:
Лот № 8 Ремонт транспортных средств иностранного производства.</t>
  </si>
  <si>
    <t>Ремонт транспортных средств:
Лот № 9 Ремонт транспортных средств марки серий ЕК, ЭО, МТЗ, ЛТЗ, Беларус и сопутствующего агрегатного оборудования.</t>
  </si>
  <si>
    <t>80.1</t>
  </si>
  <si>
    <t>80.10.12</t>
  </si>
  <si>
    <t>Оказание услуг по круглосуточной военизированной охране объектов АО "ЛГЭК" на 2021 год.</t>
  </si>
  <si>
    <t>2.6.20. "Услуги ведомственной охраны"</t>
  </si>
  <si>
    <t>СБ</t>
  </si>
  <si>
    <t>январь 2021 - декабрь 2021
по факту
(0 в 20г.,
9 000 в 21г.)</t>
  </si>
  <si>
    <t>23.52</t>
  </si>
  <si>
    <t>23.52.10.110</t>
  </si>
  <si>
    <t>Поставка извести строительной.</t>
  </si>
  <si>
    <t>481,58</t>
  </si>
  <si>
    <t>январь 2021 - декабрь 2021
по факту
(0 в 20г.,
481,58 в 21г.)</t>
  </si>
  <si>
    <t>Поставка ремкомплекта 2FK202 для насоса Wilo.</t>
  </si>
  <si>
    <t>130,21992</t>
  </si>
  <si>
    <t>по факту поставки
(0 в 20г.,
130,21992 в 21г.)</t>
  </si>
  <si>
    <t>Выполнение ИРД (при необходимости), РД, СМР и ПНР по электроснабжению объектов в г. Липецк:
1. "Гаража в ГПК № 6 "Липчанин", гар.1, ряд 6" (достр. ВЛ; монт. ПУ).
2. "Сад.д. в СНП "Мечта", уч.599" (стр-во новой СТП 10/0,4; достр. ВЛ; монт. УУ в РУ-0,4; стр-во ВЛ; монт. ПУ).
3. "Сад.д. в СНТ "Дачный-1", сад.уч.146" (достр. ВЛ; монт. ПУ).
4. "Сад.д. в СПО "Металлург-1", II кв., уч.398" (достр. ВЛ; монт. ПУ).
5. "Сад.д. в СНП "Мечта", уч.99" (достр. ВЛ; монт. ПУ).
6. "Строящ. индивид.жил.д. на зем.уч. кад.№48:02:0990101:5337" (достр. ВЛ; монт. ПУ).
7. "Сад.д. в СТ при в/ч 11700 "Дачный-1", уч.318" (достр. ВЛ; монт. ПУ).
8. "Сад.д. в ОС "Горняк-1", уч.519" (достр. ВЛ; монт. ПУ).
9. "Сад.д. в СНП "Мечта", уч.439" (достр. ВЛ; монт. ПУ).
10. "Сад.д. в СПО "Металлург-1", III квартал, зем.уч.275" (достр. ВЛ; монт. ПУ).
11. "Сад.д. в СНТ "Венера", лин.24, уч.32" (достр. ВЛ; монт. ПУ).
12. "АМС по ул.Катукова, зем.уч.кад.№48:20:0043601:35" (монт. оборуд. в РУ; стр-во ВЛ; модернизация УУ).
13. "Сад.д. в СНТ "Тепличное", лин.31, уч.1395" (достр. ВЛ; монт. ПУ).
14. "Магаз. непрод. тов. по ул.9 Мая, вл.22а" (стр-во КЛ).
15. "Магаз. непрод. тов. по ул.9 Мая, вл.22а" (реконстр-я оборуд. РУ; монт. ПУ).
16. "Нежил. помещ. на ул.Энергостроителей, д.17, пом.2" (стр-во КЛ).
17. "Нежил. помещ. на ул.Энергостроителей, д.17, пом.2" (реконстр-я оборуд. в РУ; монт. ПУ).
18. "Здания ТП по ул.Подгоренская, сооруж. 4а" (монт. ПУ).
19. "Здания ТП по ул.Подгоренская, сооруж. 4а" (стр-во ЛЭП).
20. "Эл. двиг. насосной в СНП "Спутник", ул.Юношеская, 2 массив" (стр-во ЛЭП).</t>
  </si>
  <si>
    <t>25
25</t>
  </si>
  <si>
    <t>по факту, в течение 15 рабочих дней
(8 585,89121 в 20г.,
1 978,55621в 21г.)</t>
  </si>
  <si>
    <t>ноябрь 2020 - 
28 февраля 2021</t>
  </si>
  <si>
    <t>19.20.1
19.20.1
19.20.1
19.20.1</t>
  </si>
  <si>
    <t>19.20.21.110
19.20.21.120
19.20.21.140
19.20.21.300</t>
  </si>
  <si>
    <t>Поставка бензина (АИ-92, АИ-95, АИ-100) и дизельного топлива через АЗС в г. Липецк, г. Усмань Липецкой обл.</t>
  </si>
  <si>
    <t>2.5.1.1. "Топливо для автотранспорта"</t>
  </si>
  <si>
    <t>Управление
КЭС
КТС
КВС</t>
  </si>
  <si>
    <t>Л
Л
Л
Л</t>
  </si>
  <si>
    <t>500 000
45 000
5 000
800 000</t>
  </si>
  <si>
    <t>в соответствии с договором и утвержденным бюджетом
(0 в 20г.,
65 806 в 21г.)</t>
  </si>
  <si>
    <t>ноябрь 2020 - декабрь 2020</t>
  </si>
  <si>
    <t>Выполнение исходно-разрешительной документации, рабочей документации, строительно-монтажных работ по объекту: "Водоотведение объекта "Теплица по ул. Юношеская, строение 46а" (строительство канализационной сети от точки подключения в существующий самотечный коллектор Ду=200 мм по ул. Юношеская до границы земельного участка объекта: "Теплица по ул. Юношеская, строение 46а").</t>
  </si>
  <si>
    <t>по факту, в течение 15 рабочих дней
(26,9 в 20г.,
309,4 в 21г.)</t>
  </si>
  <si>
    <t>30 марта 2021</t>
  </si>
  <si>
    <t>81.29.1</t>
  </si>
  <si>
    <t>81.29.11</t>
  </si>
  <si>
    <t>Оказание услуг по заключительной дезинфекции помещений АО "ЛГЭК".</t>
  </si>
  <si>
    <t>2.6.3. "Расходы по охране труда и ТБ"</t>
  </si>
  <si>
    <t>Все подразделения АО "ЛГЭК"</t>
  </si>
  <si>
    <t>М2</t>
  </si>
  <si>
    <t>по факту
(400 в 20г.,
600 в 21г.)</t>
  </si>
  <si>
    <t>октябрь 2020 - декабрь 2021</t>
  </si>
  <si>
    <t>74.90.7</t>
  </si>
  <si>
    <t>74.90.14</t>
  </si>
  <si>
    <t>Предоставление гидрометеорологической информации о состоянии природной среды по опорным наблюдениям АМСГ Липецк (авиаметеостанция гражданская).</t>
  </si>
  <si>
    <t>2.6.12. "Прочие услуги"</t>
  </si>
  <si>
    <t>КТС</t>
  </si>
  <si>
    <t>ежемесячно
(0 в 20г.,
162,4644 в 21г.)</t>
  </si>
  <si>
    <t>ноябрь 2020</t>
  </si>
  <si>
    <t>Договор страхования "АВТО-лизинг" (Автокаско) автокрана KC-55713-1В.</t>
  </si>
  <si>
    <t>327,6</t>
  </si>
  <si>
    <t>предварительная оплата раз в год:
сентябрь 2020 - сентябрь 2022
(109,2 в 20г.,
109,2 в 21 г.,
109,2 в 22 г.)</t>
  </si>
  <si>
    <t>62.01.2</t>
  </si>
  <si>
    <t>Оказание услуг по информационному обслуживанию программного комплекса ЭСНТИ "Техэксперт".</t>
  </si>
  <si>
    <t>ежемесячно, по факту
(34,13 в 20г.,
375,43 в 21г.)</t>
  </si>
  <si>
    <t>ноябрь 2021</t>
  </si>
  <si>
    <t>декабрь 2020 - декабрь 2021</t>
  </si>
  <si>
    <t>Овердрафтный кредит с лимитом 130 млн. руб.</t>
  </si>
  <si>
    <t>ноябрь 2020 - ноябрь 2021
(203,55833 в 20г.,
2 239,14167 в 21г.)</t>
  </si>
  <si>
    <t>ноябрь 2020 - ноябрь 2021</t>
  </si>
  <si>
    <t>Техническое обслуживание ТС марки Камаз.</t>
  </si>
  <si>
    <t>2.5.5. "Ремонт ТС"</t>
  </si>
  <si>
    <t>Транспортная служба КВС, КЭС</t>
  </si>
  <si>
    <t>ноябрь 2020 - ноябрь 2021
(50 в 20г.,
450 в 21г.)</t>
  </si>
  <si>
    <t>ноябрь 2020 - декабрь 2021</t>
  </si>
  <si>
    <t>42.22</t>
  </si>
  <si>
    <t>Выполнение строительно-монтажных и пусконаладочных работ по монтажу приборов учета для объектов технологического присоединения к сетям электроснабжения АО "ЛГЭК".</t>
  </si>
  <si>
    <t>15 000,00</t>
  </si>
  <si>
    <t>декабрь 2020 - декабрь 2021
по факту, в течение 15 рабочих дней
(1 150,00 в 20г.,
13 850,00 в 21г.)</t>
  </si>
  <si>
    <t>26.51.6</t>
  </si>
  <si>
    <t>26.51.63</t>
  </si>
  <si>
    <t>Поставка счетчиков "Милур".</t>
  </si>
  <si>
    <t>2.3.2.2.1. "Материалы на ремонт (Хозспособ КЭС)"
2.3.1. "Материалы на производство"
2.14.2. "Ивестиции (материалы)"</t>
  </si>
  <si>
    <t>январь 2021 - декабрь 2021
по факту, в течение 15 рабочих дней
(0 в 20г.,
10 000 в 21г.)</t>
  </si>
  <si>
    <t>86.90.9</t>
  </si>
  <si>
    <t>86.90.19.190</t>
  </si>
  <si>
    <t>Оказание услуг по проведению медицинских осмотров (предварительных, периодических) работникам АО "ЛГЭК".</t>
  </si>
  <si>
    <t>январь 2021 - декабрь 2021
по факту
(0 в 20г.,
2 160 в 21г.)</t>
  </si>
  <si>
    <t>простая закупка в электронной форме,
участники МСП</t>
  </si>
  <si>
    <t>49.32</t>
  </si>
  <si>
    <t>49.32.1</t>
  </si>
  <si>
    <t>Организация перевозок легковым автомобильным транспортом.</t>
  </si>
  <si>
    <t>2.5.3. "Привлеченный транспорт"</t>
  </si>
  <si>
    <t>март - декабрь
по факту</t>
  </si>
  <si>
    <t>февраль - март</t>
  </si>
  <si>
    <t>март - декабрь</t>
  </si>
  <si>
    <t>49.41.3</t>
  </si>
  <si>
    <t>49.41.20</t>
  </si>
  <si>
    <t>Оказание услуг грузопассажирским транспортом.</t>
  </si>
  <si>
    <t>январь 2021 - декабрь 2021
по факту
(0 в 20г.,
14 284,8 в 21г.)</t>
  </si>
  <si>
    <t>Оказание транспортных услуг специализированным транспортом (кран-манипулятор).</t>
  </si>
  <si>
    <t>январь 2021 - декабрь 2021
по факту
(0 в 20г.,
9 677,952 в 21г.)</t>
  </si>
  <si>
    <t>Оказание транспортных услуг:
Лот 4. Оказание транспортных услуг специализированным транспортом (автокран).</t>
  </si>
  <si>
    <t>январь 2021 - декабрь 2021
по факту
(0 в 20г.,
3 987,84 в 21г.)</t>
  </si>
  <si>
    <t>Оказание транспортных услуг специализированным транспортом:
Лот 1. Оказание транспортных услуг специализированным транспортом (самосвальным типом, грузоподъемностью 5т).</t>
  </si>
  <si>
    <t>январь 2021 - декабрь 2021
по факту
(0 в 20г.,
1 071,36 в 21г.)</t>
  </si>
  <si>
    <t>Оказание транспортных услуг транспортным средством, с установленным на нем оборудованием для работы на сетях централизованной системы питьевого и горячего водоснабжения (вакуумная машина с объемом цистерны не менее 5 м3).</t>
  </si>
  <si>
    <t>январь 2021 - декабрь 2021
по факту
(0 в 20г.,
3 571,2 в 21г.)</t>
  </si>
  <si>
    <t>Оказание транспортных услуг:
Лот 7. Оказание транспортных услуг транспортным средством, с установленным на нем оборудованием для работы на сетях централизованного водоотведения (вакуумная машина с объемом цистерны 10 м3).</t>
  </si>
  <si>
    <t>январь 2021 - декабрь 2021
по факту
(0 в 20г.,
2 928,384 в 21г.)</t>
  </si>
  <si>
    <t>Оказание транспортных услуг (экскаватор-погрузчик колесный).</t>
  </si>
  <si>
    <t>в соответствии с договором и утвержденным бюджетом</t>
  </si>
  <si>
    <t>февраль</t>
  </si>
  <si>
    <t>февраль - декабрь</t>
  </si>
  <si>
    <t>КВС
КТС
КЭС
Управление</t>
  </si>
  <si>
    <t>январь 2021 - декабрь 2021
по факту
(400 в 20г.,
100 в 21г.)</t>
  </si>
  <si>
    <t>ноябрь 2020 - январь 2021</t>
  </si>
  <si>
    <t>Закупка услуги лизинга экскаваторов-погрузчиков ELAZ-BL 880.</t>
  </si>
  <si>
    <t>декабрь 2020 - декабрь 2023
по факту
(3 117 в 20г.,
2 788,4557 в 21г.,
2 788,4557 в 22г.,
2 790,45572 в 23г.)</t>
  </si>
  <si>
    <t>декабрь 2020 - ноябрь 2023</t>
  </si>
  <si>
    <t>61.10.3
63.11.9
61.20.1</t>
  </si>
  <si>
    <t>61.10.43
63.11.19
61.20.12</t>
  </si>
  <si>
    <t>Предоставление доступа к сети интернет и телефонной связи (сервис *175).</t>
  </si>
  <si>
    <t>УСЛ ЕД
НОМ
МЕС</t>
  </si>
  <si>
    <t>9
1
36</t>
  </si>
  <si>
    <t>январь 2021 - декабрь 2023
по факту
(0 в 20г.,
900 в 21г.,
900 в 22г.,
900 в 23г.)</t>
  </si>
  <si>
    <t>январь 2021 - декабрь 2023</t>
  </si>
  <si>
    <t>Страхование "АВТО-лизинг" (Автокаско) экскаваторов-погрузчиков ELAZ-BL 880.</t>
  </si>
  <si>
    <t>2</t>
  </si>
  <si>
    <t>предварительная оплата раз в год:
сентябрь 2020 - сентябрь 2022
(80 в 20г.,
80 в 21 г.,
80 в 22 г.)</t>
  </si>
  <si>
    <t>декабрь 2020 - декабрь 2023</t>
  </si>
  <si>
    <t>42.11</t>
  </si>
  <si>
    <t>Выполнение работ по ремонту асфальтобетонного покрытия городских дорог после ремонта объектов АО "ЛГЭК".</t>
  </si>
  <si>
    <t>2.4.1. "Услуги по ремонту оборудования, зданий и прочего"</t>
  </si>
  <si>
    <t>декабрь 2020 - январь 2021
по факту
(300 в 20г.,
300 в 21г.)</t>
  </si>
  <si>
    <t>декабрь 2020 - январь 2021</t>
  </si>
  <si>
    <t>08.93</t>
  </si>
  <si>
    <t>Поставка соли технической и пищевой.</t>
  </si>
  <si>
    <t>январь 2021 - декабрь 2021
по факту
(0 в 20г.,
2 393,38 в 21г.)</t>
  </si>
  <si>
    <t>Поставка счетчиков электрической энергии и преобразователей интерфейсов "Милур".</t>
  </si>
  <si>
    <t>2.14.2. "Ивестиции (материалы)"</t>
  </si>
  <si>
    <t>374</t>
  </si>
  <si>
    <t>декабрь 2020 - март 2021
30% предоплата, 70% по факту поставки
(1 403,35224 в 20г.,
3 274,48856 в 21г.)</t>
  </si>
  <si>
    <t>март 2021</t>
  </si>
  <si>
    <t>запрос цен в электронной форме, участники МСП</t>
  </si>
  <si>
    <t>Выполнение строительно-монтажных и пусконаладочных работ по объекту: "Электроснабжение строящегося садового домика по почтовому адресу ориентира: г. Липецк, ул. СНТ "Горняк", участок №50" (монтаж трансформатора №1 в ТП-642 взамен существующего (инв.№400694); монтаж оборудования в РУ-0,4 кВ ТП-642; строительство ЛЭП-0,4 кВ от ТП-642 в СНТ "Горняк" до участка №50).</t>
  </si>
  <si>
    <t>по факту, в течение 15 рабочих дней
(1 092,8712 в 20г.,
459,5868 в 21г.)</t>
  </si>
  <si>
    <t>декабрь 2020 - 30 января 2021</t>
  </si>
  <si>
    <t>71.12.1</t>
  </si>
  <si>
    <t>Выполнение исходно-разрешительной документации, рабочей документации по объекту: "Строительство КЛ-6 кВ от линейной ячейки № 28 КРУ-6 кВ ПС 110/10/6 кВ ГПП-1 (Св. Сокол) до ячейки в РП-3 на 1 с.ш. и от линейной ячейки № 13 КРУ-6 кВ ПС 110/10/6 ГПП-1 (Св. Сокол) до ячейки в РП-3 на 2 с.ш.".</t>
  </si>
  <si>
    <t>по факту, в течение 15 рабочих дней
(100,00 в 20г.,
450,00 в 21г.)</t>
  </si>
  <si>
    <t>май 2021</t>
  </si>
  <si>
    <t>80.10</t>
  </si>
  <si>
    <t>Оказание услуг по круглосуточной охране объектов АО "ЛГЭК" на 2021 год.</t>
  </si>
  <si>
    <t>3</t>
  </si>
  <si>
    <t>январь 2021 - декабрь 2021
по факту
(0 в 20г.,
3 784,32 в 21г.)</t>
  </si>
  <si>
    <t>61.10.3</t>
  </si>
  <si>
    <t>61.10.43</t>
  </si>
  <si>
    <t>Предоставление доступа к сети интернет для объектов АО "ЛГЭК".</t>
  </si>
  <si>
    <t>6</t>
  </si>
  <si>
    <t>403,02</t>
  </si>
  <si>
    <t>январь 2021 - декабрь 2023
по факту
(0 в 20г.,
134,34 в 21г.,
134,34 в 22г.,
134,34 в 23г.)</t>
  </si>
  <si>
    <t>Проведение инструментальных замеров атмосферного воздуха и уровней физического воздействия (шума) на атмосферный воздух для целей установления окончательных границ санитарно-защитных зон для 16 объектов АО "ЛГЭК".</t>
  </si>
  <si>
    <t>по факту
(0 в 20г.,
3 900 в 21г.)</t>
  </si>
  <si>
    <t>январь 2021 - ноябрь 2021</t>
  </si>
  <si>
    <t>26.51.5</t>
  </si>
  <si>
    <t>26.51.53.120</t>
  </si>
  <si>
    <t>Поставка фотометра микропланшетного Sunrise.</t>
  </si>
  <si>
    <t>2.14.3. "Инвестиции на оборудование, не входящее в сметы строек"</t>
  </si>
  <si>
    <t>Лаборатория контроля качества вод</t>
  </si>
  <si>
    <t>декабрь 2020 - февраль 2021
50% предоплата, 50% по факту поставки
(615 в 20г.,
 615 в 21г.)</t>
  </si>
  <si>
    <t>февраль 2021</t>
  </si>
  <si>
    <t>Выполнение ИРД (при необходимости), РД, СМР и ПНР по электроснабжению объектов в г. Липецк:
1. "Строящ-ся жил.д. по ул.Грибная, зем.уч.4" (достр. ВЛ; монт. ПУ).
2. "Строящ-ся инд. жил.д. на зем.уч.кад.№: 48:02:0990101:5311" (достр. ВЛ; монт. ПУ).
3. "Жил.д. на зем.уч.кад.№ 48:02:0990101:4962" (достр. ВЛ; монт. ПУ).
4. "Жил.д. по ул.Баумана, в районе дома № 386, зем.уч.кад.№ 48:20:0210403:69" (достр. ВЛ; монт. ПУ).
5. "Сад.д. в СНТ "Кооператор", зем.уч.411" (достр. ВЛ; монт. ПУ).
6. "Строящ. сад.д. в СНТ "Кооператор", лин.4, уч.175" (достр. ВЛ; монт. ПУ).
7. "Сад.д. в СНП "Мечта", уч.1051" (стр-во ВЛ; монт. ПУ).
8. "Сад.д. в СНТ "Липецкстрой", д.бн, уч.291" (достр. ВЛ; монт. ПУ).
9. "Сад.д. в СНТ "Липецкстрой", ал.8, уч.157" (достр. ВЛ; монт. ПУ).
10. "Сад.д. в СНТ "Тракторостроитель-2", лин.25, зем.уч.23" (достр. ВЛ; монт. ПУ).
11. "Сад.д. в СНТ "Металлург-2", уч.1119" (достр. ВЛ; монт. ПУ).
12. "Сад.д. в СНТ "Металлург-1", зем.уч.2/421" (достр. ВЛ; монт. ПУ).
13. "Сад.д. в СНТ "Металлург-1", зем.уч.3/206" (достр. ВЛ; монт. ПУ).
14. "Строящ-ся сад.д. в СНТ "Металлург-1", II кв., уч.186" (достр. ВЛ; монт. ПУ).
15. "Сад.д. в СНТ "Металлург-1", лин.8, кв-л I, уч.258" (достр. ВЛ; монт. ПУ).
16. "Сад.д. в СНТ "Металлург-1", уч.343" (достр. ВЛ; монт. ПУ).
17. "Гаража в ГПК автолюб-й "Мотолюбитель", уч. Весовая, гар. 274" (достр. ВЛ; монт. ПУ).
18. "Сад.д. в СНТПиИ "Речное", лин.3, уч.173" (достр. ВЛ; монт. ПУ).
19. "Сад.д. в ПСОПиИ "им.И.В.Мичурина", ул.Линейная, уч.8" (достр. ВЛ; монт. ПУ).
20. "Сад.д. в СО "Сокол-3", массив I, уч.555" (достр. ВЛ; монт. ПУ).
21. "Сад.д. в СНТ "Ветеран труда", ул.Цветочная, уч.101" (достр. ВЛ; монт. ПУ).</t>
  </si>
  <si>
    <t>9 025,20803</t>
  </si>
  <si>
    <t>по факту, в течение 15 рабочих дней
(455,75484 в 20г.,
8 569,45319 в 21г.)</t>
  </si>
  <si>
    <t>декабрь 2020 - 
03 апреля 2021</t>
  </si>
  <si>
    <t>Выполнение ИРД (при необходимости), РД, СМР и ПНР по электроснабжению объектов в г. Липецк:
1. "Сад.д. в СНТ "Спутник", массив II, уч.414" (достр. ВЛ; монт. ПУ).
2. "Сад.д. в СНП "Спутник", массив I, уч.63" (достр. ВЛ; монт. ПУ).
3. "Сад.д. в СНП "Спутник", II массив, уч.715" (достр. ВЛ; монт. ПУ).
4. "Сад.д. в СНТ "Горняк-1", уч.759 А" (достр. ВЛ; монт. ПУ).
5. "Сад.д. в СНТ "Горняк-1", уч.754 "А" (достр. ВЛ; монт. ПУ).
6. "Сад.д. в СНТ "Горняк-1", уч.879" (достр. ВЛ; монт. ПУ).
7. "Сад.д. в СНТ "Горняк-1", уч.895" (достр. ВЛ; монт. ПУ).
8. "Сад.д. в СНТ "Горняк-1", уч.522" (достр. ВЛ; монт. ПУ).
9. "Сад.д. в СНТ "Горняк-1", л. 14 - к уч. 683" (стр-во ВЛ; монт. ПУ).
10. "Сад.д. в СНТ "Горняк-1", уч.213" (стр-во ВЛ; монт. ПУ).
11. "Жил.д. в СНТ "Горняк", сад. уч.1381" (достр. ВЛ; монт. ПУ).
12. "Сад.д. в СНТ "Горняк", уч.554 Б" (достр. ВЛ; монт. ПУ).
13. "Сад.д. в СНТ "Горняк", уч.1146" (достр. ВЛ; монт. ПУ).
14. "Сад.д. в СНТ "Дачный-1", уч.144" (достр. ВЛ; монт. ПУ).
15. "Сад.д. в СНТ "Дачный-1", лин.1, уч.32" (достр. ВЛ; монт. ПУ).
16. "Сад.д. в СНТ "Дачный-1", зем. уч.125" (достр. ВЛ; монт. ПУ).
17. "Сад.д. в СНТ "Дачный-1", уч.86" (достр. ВЛ; монт. ПУ).
18. "Сад.д. в СНТ "Дачный-1", уч.270" (достр. ВЛ; монт. ПУ).
19. "Сад.д. в СНТ "Дачный-1", уч.114" (достр. ВЛ; монт. ПУ).
20. "Сад.д. в СНТ "Дачный-1", уч.317" (достр. ВЛ; монт. ПУ).
21. "Сад.д. в СНТ "Монтажник", уч.320" (достр. ВЛ; монт. ПУ).
22. "Сад.д. в СНТ "Монтажник", уч.354" (достр. ВЛ; монт. ПУ).
23. "Сад.д. в СНТ "Монтажник", уч.786" (достр. ВЛ; монт. ПУ).
24. "Сад.д. в НТС "Металлург-3", ул.31/1, уч.20" (достр. ВЛ; монт. ПУ).
25. "Строящегося жил.д. в НТС "Металлург-3", ул.30-1, уч.19" (достр. ВЛ; монт. ПУ).
26. "Сад.д. в НТС "Металлург-3", ул.38, уч.14" (достр. ВЛ; монт. ПУ).
27. "Сад.д. СТ "Металлург-6", лин.№ 2, уч.50" (достр. ВЛ; монт. ПУ).
28. "Базовой станции сотовой связи в п. Новая Жизнь, ул.Майская, в р-не д. 11" (достр. ВЛ; монт. ПУ).</t>
  </si>
  <si>
    <t>28
28</t>
  </si>
  <si>
    <t>по факту, в течение 15 рабочих дней
(495,93762 в 20г.,
7 904,07182 в 21г.)</t>
  </si>
  <si>
    <t>декабрь 2020 - 
16 февраля 2021</t>
  </si>
  <si>
    <t>62.09</t>
  </si>
  <si>
    <t>Выполнение работ по устранению неисправностей и оказанию консультационных услуг по оборудованию и программному обеспечению ИТ-инфраструктуры АО "ЛГЭК".</t>
  </si>
  <si>
    <t>2.4.2. "Услуги по ремонту элементов ИТ-инфраструктуры и систем связи"</t>
  </si>
  <si>
    <t>21</t>
  </si>
  <si>
    <t>январь 2021 - декабрь 2023
по факту
(0 в 20г.,
200,00 в 21г.,
200,00 в 22г.,
200,00 в 23г.)</t>
  </si>
  <si>
    <t>61.20.1</t>
  </si>
  <si>
    <t>Оказание услуг предоставления корпоративной мобильной связи сотрудникам АО "ЛГЭК".</t>
  </si>
  <si>
    <t>355</t>
  </si>
  <si>
    <t>январь 2021 - декабрь 2023
по факту
(0 в 20г.,
180,00 в 21г.,
180,00 в 22г.,
180,00 в 23г.)</t>
  </si>
  <si>
    <t>Оказание информационных услуг по сопровождению программного обеспечения "Стек-ЭНЕРГО".</t>
  </si>
  <si>
    <t>январь 2021 - декабрь 2023
по факту
(0 в 20г.,
400 в 21г.)</t>
  </si>
  <si>
    <t>61.20.2</t>
  </si>
  <si>
    <t>61.20.30.120</t>
  </si>
  <si>
    <t>Оказание услуг SMS-рассылок.</t>
  </si>
  <si>
    <t>900</t>
  </si>
  <si>
    <t>январь 2021 - декабрь 2023
по факту
(0 в 20г.,
567,00 в 21г.,
567,00 в 22г.,
567,00 в 23г.)</t>
  </si>
  <si>
    <t>39.00</t>
  </si>
  <si>
    <t>39.00.23</t>
  </si>
  <si>
    <t>Проведение инструментальных замеров для контроля нормативов ПДВ на источниках выбросов АО "ЛГЭК".</t>
  </si>
  <si>
    <t>по факту
(0 в 20г.,
300 в 21г.)</t>
  </si>
  <si>
    <t>Выполнение работ по разработке проектов "Нормативы предельно-допустимых выбросов (ПДВ)" для подразделений АО "ЛГЭК".</t>
  </si>
  <si>
    <t>1020,00</t>
  </si>
  <si>
    <t>по факту
(0 в 20г.,
816 в 21г.
204 в 22г.)</t>
  </si>
  <si>
    <t>февраль 2021 - июнь 2022</t>
  </si>
  <si>
    <t>Оказание транспортных услуг специализированным транспортом:
Лот 2. Оказание транспортных услуг специализированным транспортом (самосвальным типом, грузоподъемностью 8-10 т).</t>
  </si>
  <si>
    <t>январь 2021 - декабрь 2021
по факту
(0 в 20г.,
15 713,28 в 21г.)</t>
  </si>
  <si>
    <t>Оказание транспортных услуг специализированным транспортом:
Лот 3. Оказание транспортных услуг специализированным транспортом (самосвальным типом, грузоподъемностью 20 т).</t>
  </si>
  <si>
    <t>январь 2021 - декабрь 2021
по факту
(0 в 20г.,
5 713,92 в 21г.)</t>
  </si>
  <si>
    <t>Выполнение строительно-монтажных работ по объекту: "Замена тепловой изоляции теплотрассы на ВНС "ТЭЦ-2"".</t>
  </si>
  <si>
    <t>487,6020</t>
  </si>
  <si>
    <t>по факту
(0 в 20г.,
487,6020 в 21г.)</t>
  </si>
  <si>
    <t>30 января 2021</t>
  </si>
  <si>
    <t>86.21</t>
  </si>
  <si>
    <t>86.21.10.120</t>
  </si>
  <si>
    <t>Оказание услуг обязательных периодических медосмотров работников, занятых на работах во вредных и (или) опасных условиях труда в центре профпатологии.</t>
  </si>
  <si>
    <t>ЧЕЛ</t>
  </si>
  <si>
    <t>март</t>
  </si>
  <si>
    <t>апрель - июнь</t>
  </si>
  <si>
    <t>62.02.9</t>
  </si>
  <si>
    <t>62.02.30</t>
  </si>
  <si>
    <t>Выполнение работ по настройке сетевой инфраструктуры АО "ЛГЭК" (отладка протокола STP; настройка агрегирования каналов; настройка протоколов LLDP).</t>
  </si>
  <si>
    <t>январь 2021
по факту
(0 в 20г.,
580,8 в 21г.)</t>
  </si>
  <si>
    <t>61.10.1
61.10.1
61.10.3
61.10.3
61.10.1
61.10.1
61.90</t>
  </si>
  <si>
    <t>61.10.11
61.10.11.190
61.10.43
61.10.49
61.10.30
61.10.11.190
61.90.10.160</t>
  </si>
  <si>
    <t>Оказание услуг связи: телефония (междугородняя и международная связь), ДВО АОН, доступ к сети Интернет (ADSL, FTTx, GPON, Ethernet, VPN L2, VPN Ethernet), виртуальная выделенная сеть, цифровые потоки E1, аренда прямых телефонных пар, аренда оптических волокон ВОК.</t>
  </si>
  <si>
    <t>УСЛ ЕД
УСЛ ЕД
УСЛ ЕД
УСЛ ЕД
УСЛ ЕД
УСЛ ЕД
УСЛ ЕД</t>
  </si>
  <si>
    <t>148
5
21
2
3
6
28</t>
  </si>
  <si>
    <t>январь 2021 - декабрь 2023
по факту
(0 в 20г.,
2 500,00 в 21г.,
2 500,00 в 22г.,
2 500,00 в 23г.)</t>
  </si>
  <si>
    <t>декабрь 2020</t>
  </si>
  <si>
    <t>Оказание услуг предоставления технологической мобильной связи на объекты АО "ЛГЭК".</t>
  </si>
  <si>
    <t>январь 2021 - декабрь 2023
по факту
(0 в 20г.,
1 100,00 в 21г.,
1 100,00 в 22г.,
1 100,00 в 23г.)</t>
  </si>
  <si>
    <t>81.30</t>
  </si>
  <si>
    <t>81.30.10</t>
  </si>
  <si>
    <t>Оказание услуг по благоустройству мест раскопок после ремонта объектов АО "ЛГЭК" (посадка кустарников, установление газона, снос деревьев).</t>
  </si>
  <si>
    <t>УР</t>
  </si>
  <si>
    <t>М2
ШТ</t>
  </si>
  <si>
    <t>в соответствии с ведомостями дефектов</t>
  </si>
  <si>
    <t>январь 2021 - декабрь 2021
по факту
(0 в 20г.,
500,00 в 21г.)</t>
  </si>
  <si>
    <t>37.00</t>
  </si>
  <si>
    <t>37.00.11.150</t>
  </si>
  <si>
    <t>Проведение капитального ремонта (очистки) канализационных трубопроводов и колодцев АО "ЛГЭК".</t>
  </si>
  <si>
    <t>М</t>
  </si>
  <si>
    <t>71.20.19</t>
  </si>
  <si>
    <t>Оказание услуг по поверке средств измерений АО "ЛГЭК".</t>
  </si>
  <si>
    <t>2.16.12. "Прочие услуги"</t>
  </si>
  <si>
    <t>981</t>
  </si>
  <si>
    <t>2 600,00</t>
  </si>
  <si>
    <t>январь 2021 - декабрь 2021
по факту
(0 в 20г.,
2 600,00 в 21г.)</t>
  </si>
  <si>
    <t>Выполнение строительно-монтажных и пусконаладочных работ по объекту: "Реконструкция (вынос) ЛЭП-6 кВ ПС "Юго-Западная" - РП-23 из-под пятна застройки объекта: "Многоквартирный многоэтажный жилой дом поз.4 по ул. Московская в г. Липецке (III этап)":
- "Кабельная линия 6 кВ от ПС Юго-Западная яч.49 до РП-23 (ААШВ 3*185 ал), (инв. № 346402)";
- "Кабельная линия 6 кВ от п/ст Юго-Запад. – РП 23 (Ю.З.-в ст.РП23 ААШВ 3*185 ал), (инв. № 340528)";
- "Кабельная линия 6 кВ от п/ст Юго-Запад. – РП 23 (Ю.З.-в ст.РП23 АБЛУ 3*185 ал), (инв. № 340529)";
- "Воздушная линия 6 кВ Юго-Западное РП-23 (ЦНС) (инв № 346407)";
- "Воздушная линия 6 кВ РП-23 П/СТ ЮГО-ЗАПАд. (инв № 340691)".</t>
  </si>
  <si>
    <t>по факту, в течение 15 рабочих дней
(0 в 20г.,
5887,0272 в 21г.)</t>
  </si>
  <si>
    <t>38.21</t>
  </si>
  <si>
    <t>38.21.22</t>
  </si>
  <si>
    <t>Оказание услуг по размещению (захоронению) грунта со строительным мусором.</t>
  </si>
  <si>
    <t>Сл.гл. энергетика</t>
  </si>
  <si>
    <t>по факту, в течение 10 рабочих дней
(0 в 20г.,
800 в 21г.)</t>
  </si>
  <si>
    <t>Выполнение топографо-геодезических и кадастровых работ для АО "ЛГЭК".</t>
  </si>
  <si>
    <t>по факту, в течение 15 рабочих дней
(0 в 20г.,
20 000,00 в 21г.)</t>
  </si>
  <si>
    <t>23.61.12.162</t>
  </si>
  <si>
    <t>Поставка вибростоек.</t>
  </si>
  <si>
    <t>2.3.2.2.1. "Материалы на ремонт ОС (хозспособ КЭС)"</t>
  </si>
  <si>
    <t>4 500,00</t>
  </si>
  <si>
    <t>по факту
(0 в 20г.,
4 500,00 в 21г.)</t>
  </si>
  <si>
    <t>Оказание услуг по прокладке труб методом горизонтально-направленного бурения с предоставлением профилей проколов и протоколов бурения для строительства объектов АО "ЛГЭК" в 2021 году:
Лот 1. Устройство закрытого подземного перехода методом ГНБ с поэтапным расширением скважины для полиэтиленовых труб в грунтах I-III группы установками с тяговыми усилиями 20 тс (200 кН) и 50 тс (500 кН).</t>
  </si>
  <si>
    <t>30 000,00</t>
  </si>
  <si>
    <t>январь</t>
  </si>
  <si>
    <t>январь - 
31 декабря</t>
  </si>
  <si>
    <t>Оказание услуг по прокладке труб методом горизонтально-направленного бурения с предоставлением профилей проколов и протоколов бурения для строительства объектов АО "ЛГЭК" в 2021 году:
Лот 2. Устройство закрытого подземного перехода методом ГНБ с поэтапным расширением скважины для полиэтиленовых труб в грунтах I-III группы установками с тяговым усилием 100 тс (1000 кН).</t>
  </si>
  <si>
    <t>Поставка спецодежды и спецобуви:
Лот № 1 Поставка спецодежды.</t>
  </si>
  <si>
    <t>январь 2021 - декабрь 2021
по факту
(0 в 20г.,
986 в 21г.)</t>
  </si>
  <si>
    <t>Поставка спецодежды и спецобуви:
Лот № 2 Поставка спецобуви.</t>
  </si>
  <si>
    <t>январь 2021 - декабрь 2021
по факту
(0 в 20г.,
343 в 21г.)</t>
  </si>
  <si>
    <t>43.12.1</t>
  </si>
  <si>
    <t xml:space="preserve">43.12.11.140 </t>
  </si>
  <si>
    <t>Выполнение работ по опиловке и валке деревьев на водозаборах АО "ЛГЭК".</t>
  </si>
  <si>
    <t>792</t>
  </si>
  <si>
    <t>январь 2021 - декабрь 2021
по факту
(0 в 20г.,
792 в 21г.)</t>
  </si>
  <si>
    <t>42.11.20</t>
  </si>
  <si>
    <t>Ремонт асфальтобетонного и плиточного покрытия после ремонта объектов АО "ЛГЭК":
Лот № 1: Ремонт асфальтобетонного покрытия городских дорог.</t>
  </si>
  <si>
    <t>январь 2021 - декабрь 2021
по факту
(0 в 20г.,
3 480 в 21г.)</t>
  </si>
  <si>
    <t>Ремонт асфальтобетонного и плиточного покрытия после ремонта объектов АО "ЛГЭК":
Лот № 2: Ремонт асфальтобетонного покрытия придомовой внутриквартальной территории.</t>
  </si>
  <si>
    <t>январь 2021 - декабрь 2021
по факту
(0 в 20г.,
11 040 в 21г.)</t>
  </si>
  <si>
    <t>Ремонт асфальтобетонного и плиточного покрытия после ремонта объектов АО "ЛГЭК":
Лот № 3: Ремонт плиточного покрытия.</t>
  </si>
  <si>
    <t>январь 2021 - декабрь 2021
по факту
(0 в 20г.,
1 000 в 21г.)</t>
  </si>
  <si>
    <t>Разработка и внедрение мобильного приложения "Мобильный контролер" для отражения результатов проверки состояния и достоверности предоставляемых потребителями сведений о показаниях приборов учета холодной и горячей воды, установленных у собственников и пользователей жилых и нежилых помещений.</t>
  </si>
  <si>
    <t>февраль 2021
по факту
(0 в 20г.,
120 в 21г.)</t>
  </si>
  <si>
    <t>январь 2021 - 
март 2021</t>
  </si>
  <si>
    <t>62.02</t>
  </si>
  <si>
    <t>Оказание услуг по сопровождению программно-аппаратного комплекса автоматизированной навигационной системы управления и контроля за работой автотранспорта FortMonitor, установленного на транспортных средствах АО "ЛГЭК".</t>
  </si>
  <si>
    <t>2.5.5 Услуги по ремонту автотранспорта</t>
  </si>
  <si>
    <t xml:space="preserve">
КЭС
КВС
КТС
</t>
  </si>
  <si>
    <t>01 февраля - 
31 декабря</t>
  </si>
  <si>
    <t>Оказание услуг по информационному сопровождению экземпляров систем КонсультантПлюс для АО "ЛГЭК".</t>
  </si>
  <si>
    <t>2.6.4. "Информацион-ные услуги"</t>
  </si>
  <si>
    <t>январь 2021 - декабрь 2021
по факту
(0 в 20г.,
1 036,728 в 21г.)</t>
  </si>
  <si>
    <t>Услуги sms-рассылки.</t>
  </si>
  <si>
    <t>январь 2021 - декабрь 2021
по факту
(0 в 20г.,
100 в 21г.,
100 в 22г.,
100 в 23г.)</t>
  </si>
  <si>
    <t>01 января 2021 - 
31 декабря 2023</t>
  </si>
  <si>
    <t>80.20</t>
  </si>
  <si>
    <t>80.20.10</t>
  </si>
  <si>
    <t>Услуги охраны объекта Центр по обслуживанию клиентов АО "ЛГЭК" с помощью охранно-тревожной сигнализации установленной по адресу г. Усмань, ул. Комарова, д. 4а, с направлением сил реагирования и техническому обслуживанию сигнализации.</t>
  </si>
  <si>
    <t>2.6.20. "Услуги вневедомственной охраны"</t>
  </si>
  <si>
    <t xml:space="preserve">Служба безопасности </t>
  </si>
  <si>
    <t>январь 2021 - декабрь 2021
по факту
(0 в 20г.,
137,29872 в 21г.)</t>
  </si>
  <si>
    <t>43.21
80.20</t>
  </si>
  <si>
    <t>43.21.10.140
80.20.10</t>
  </si>
  <si>
    <t>Оказание услуг монтажу стационарных систем тревожной сигнализации и обеспечению охраны объектов АО "ЛГЭК" с помощью кнопок тревожной сигнализации и направлением группы быстрого реагирования.</t>
  </si>
  <si>
    <t>УСЛ ЕД
МЕС</t>
  </si>
  <si>
    <t>8
12</t>
  </si>
  <si>
    <t>январь 2021 - декабрь 2021
по факту
(0 в 20г.,
596 в 21г.)</t>
  </si>
  <si>
    <t>Оказание транспортных услуг специализированным транспортом (автоподъемник).</t>
  </si>
  <si>
    <t>2 940,00</t>
  </si>
  <si>
    <t>январь 2021 - декабрь 2021
по факту
(0 в 20г.,
2 940,00 в 21г.)</t>
  </si>
  <si>
    <t>Оказание транспортных услуг специализированным транспортом (трал низкорамный).</t>
  </si>
  <si>
    <t>384,00</t>
  </si>
  <si>
    <t>январь - декабрь
по факту</t>
  </si>
  <si>
    <t>январь - декабрь</t>
  </si>
  <si>
    <t>22.11</t>
  </si>
  <si>
    <t>Поставка автошин.</t>
  </si>
  <si>
    <t>январь 2022 - декабрь 2022
по факту
(0 в 21г.,
4 000,00 в 22г.)</t>
  </si>
  <si>
    <t>октябрь 2021</t>
  </si>
  <si>
    <t>01 января 2022 - 31 декабря 2022</t>
  </si>
  <si>
    <t>январь 2022 - декабрь 2022
по факту
(0 в 21г.,
2 400,00 в 22г.)</t>
  </si>
  <si>
    <t>январь 2022 - декабрь 2022</t>
  </si>
  <si>
    <t>январь 2022 - декабрь 2022
по факту
(0 в 20г.,
2 400,00 в 22г.)</t>
  </si>
  <si>
    <t>январь 2022 - декабрь 2022
по факту
(0 в 21г.,
1 200,00 в 22г.)</t>
  </si>
  <si>
    <t>январь 2022 - декабрь 2022
по факту
(0 в 21г.,
3 000,00 в 22г.)</t>
  </si>
  <si>
    <t>январь 2022 - декабрь 2022
по факту
(2 640 в 21г.,
360 в 22г.)</t>
  </si>
  <si>
    <t>апрель 2021</t>
  </si>
  <si>
    <t>01 июня 2021 - 
31 мая 2022</t>
  </si>
  <si>
    <t>01 января 2022 - 
31 декабря 2022</t>
  </si>
  <si>
    <t>Оказание услуг по прокладке труб методом горизонтально-направленного бурения с предоставлением профилей проколов и протоколов бурения для строительства объектов АО "ЛГЭК" в 2021 году.</t>
  </si>
  <si>
    <t>40 000,00</t>
  </si>
  <si>
    <t>по факту, в течение 15 рабочих дней
(0 в 21г.,
40 000,00 в 22г.)</t>
  </si>
  <si>
    <t>-</t>
  </si>
  <si>
    <t xml:space="preserve"> - </t>
  </si>
  <si>
    <t>декабрь 2022
(закупка запланирована на 2 год реализации плана закупки)</t>
  </si>
  <si>
    <t>01 января 2023 - 
31 декабря 2023</t>
  </si>
  <si>
    <t>- , участники МСП</t>
  </si>
  <si>
    <t>Закупка запланирована на 3 и последующие годы реализации плана закупки</t>
  </si>
  <si>
    <t>81.29.2</t>
  </si>
  <si>
    <t>81.29.12</t>
  </si>
  <si>
    <t>Оказание услуг по очистке дорог от образовавшейся наледи с последующей обработкой песко-соляной смесью.</t>
  </si>
  <si>
    <t>предоплата по заявке
январь 2021 - декабрь 2021
(0 в 20г.,
110,76912 в 21г.)</t>
  </si>
  <si>
    <t>61.10.1
61.10.1</t>
  </si>
  <si>
    <t>61.10.11.190
61.10.11</t>
  </si>
  <si>
    <t>Оказание услуг предоставления прямых телефонных пар и номеров коммунальной АТС для предоставления услуг связи на объектах жизнеобеспечения г. Липецка.</t>
  </si>
  <si>
    <t>6
3</t>
  </si>
  <si>
    <t>январь 2021 - декабрь 2021
ежемесячно, по факту
(0 в 20г.,
110,76912 в 21г.)</t>
  </si>
  <si>
    <t>84.25.9</t>
  </si>
  <si>
    <t>84.25.19.190</t>
  </si>
  <si>
    <t>Обслуживание опасных производственных объектов (III кл. оп.): систем теплоснабжения Советского, Правобережного, Левобережного, Октябрьского районов, участков трубопроводов теплосети котельных "Дачный" и "БПК-3", площадка хранения мазутного топлива котельной "Центролит".</t>
  </si>
  <si>
    <t>январь 2021 - декабрь 2021
ежемесячно, по факту
(0 в 20г.,
205,872 в 21г.)</t>
  </si>
  <si>
    <t>Оказание финансовых услуг по предоставлению возобновляемой кредитной линии.</t>
  </si>
  <si>
    <t>2.14.1. "Получение кредита"</t>
  </si>
  <si>
    <t>январь 2021 - январь 2024
(39 973,973 в 21г.,
49 700 в 22г.,
33 019,863 в 23г.,
1 293,562 в 24г.)</t>
  </si>
  <si>
    <t>февраль 2021</t>
  </si>
  <si>
    <t>февраль 2021 - январь 2024</t>
  </si>
  <si>
    <t>27.11.11</t>
  </si>
  <si>
    <t>27.11.25</t>
  </si>
  <si>
    <t>Поставка электродвигателя.</t>
  </si>
  <si>
    <t>2.3.2.2.3. "Материалы на ремонт ОС (Хозспособ КВС)"</t>
  </si>
  <si>
    <t>2 291,52</t>
  </si>
  <si>
    <t>2 976,00</t>
  </si>
  <si>
    <t>Оказание транспортных услуг специализированным транспортом (илосос).</t>
  </si>
  <si>
    <t>2 534,40</t>
  </si>
  <si>
    <t>Выполнение строительно-монтажных работ по камере переключения по объекту: "Строительство канализационного коллектора (Ду=900 мм -1200 мм) от ГНС, расположенной по адресу: г. Липецк, ул. Котовского, владение 41а, до очистных сооружений г. Липецка МУП "ЛиСА". 2 этап".</t>
  </si>
  <si>
    <t>614,3136</t>
  </si>
  <si>
    <t>по факту, в течение 15 рабочих дней</t>
  </si>
  <si>
    <t>58.29</t>
  </si>
  <si>
    <t>1С:Предприятие 8. Клиентская лицензия на 300 рабочих мест (USB).</t>
  </si>
  <si>
    <t>321,45</t>
  </si>
  <si>
    <t>предварительная оплата 100%</t>
  </si>
  <si>
    <t>Выполнение исходно-разрешительной (при необходимости), рабочей документации и строительно-монтажных работ по объектам:
1. Водоснабжение объекта "Реконструкция здания магазина и кафе по ул. Октябрьская в г. Липецке под многоэтажный многоквартирный жилой дом с магазином и кафе" (строительство водопроводной сети от точки подключения в существующий водопровод Ду=150 мм по ул. Октябрьская до стены многоэтажного многоквартирного жилого дома с магазином и кафе по ул. Октябрьская).
2. Водоснабжение объекта "Здание автосервисного центра по ул. Московская" (строительство водопроводной сети от точки врезки в существующий водопровод Ду=100 мм по Универсальному проезду до границы земельного участка объекта: "Здание автосервисного центра по ул. Московская").
3. Водоотведение объекта "Реконструкция здания магазина и кафе по ул. Октябрьская в г. Липецке под многоэтажный многоквартирный жилой дом с магазином и кафе" (строительство канализационной сети от точки подключения в существующий самотечный коллектор Ду=800 мм по ул. Октябрьская до канализационных выпусков многоэтажного многоквартирного жилого дома с магазином и кафе по ул. Октябрьская).
4. Водоснабжение объекта "Нежилое помещение по ул. Баумана, 307 Е" (строительство водопроводной сети от точки подключения в существующий водопровод Ду=100 мм, проложенный в районе домов № 327 и № 317а по ул. Баумана до границы земельного участка объекта: "Нежилое помещение по ул. Баумана, 307 Е").</t>
  </si>
  <si>
    <t>4</t>
  </si>
  <si>
    <t>905,976</t>
  </si>
  <si>
    <t>январь - февраль</t>
  </si>
  <si>
    <t>30 июля</t>
  </si>
  <si>
    <t>Продление ESET NOD32 Business Edition 650 users (1 год).</t>
  </si>
  <si>
    <t>489,90</t>
  </si>
  <si>
    <t>01 марта</t>
  </si>
  <si>
    <t>Выполнение строительно-монтажных работ по объекту: Водоснабжение объекта "Художественные мастерские с пристройкой по ул. Студеновская, 39б" (строительство водопроводной сети от точки врезки в существующий водопровод Ду=50 мм (проложенный в районе домов №№ 37 и 39 по ул. Студеновская) до границы земельного участка объекта: "Художественные мастерские с пристройкой по ул. Студеновская, 39б").</t>
  </si>
  <si>
    <t>385,8</t>
  </si>
  <si>
    <t>15 марта</t>
  </si>
  <si>
    <t>Оказание услуг предоставления доступа к сети Интернет (Гагарина, 34).</t>
  </si>
  <si>
    <t>112,5</t>
  </si>
  <si>
    <t>по факту
(37,5 в 21г.,
37,5 в 22г.,
37,5 в 23г.)</t>
  </si>
  <si>
    <t>01 февраля 2021 - 
31 декабря 2023</t>
  </si>
  <si>
    <t>9</t>
  </si>
  <si>
    <t>235,6</t>
  </si>
  <si>
    <t>март 2021
(235,6 в 21г.,
0 в 22г.)</t>
  </si>
  <si>
    <t>30 марта 2021 - 
30 марта 2022</t>
  </si>
  <si>
    <t>Оказание услуг предоставления доступа к сети Интернет (Спиртзаводская, 1).</t>
  </si>
  <si>
    <t>по факту
(34,8 в 21г.,
34,9 в 22г.,
34,9 в 23г.)</t>
  </si>
  <si>
    <t>01 марта 2021 - 
31 декабря 2023</t>
  </si>
  <si>
    <t>85.42.9</t>
  </si>
  <si>
    <t>85.42.19</t>
  </si>
  <si>
    <t>Оказание образовательных услуг (дистанционное обучение по программе повышения квалификации сотрудников лаборатории).</t>
  </si>
  <si>
    <t>2.2.5. "Подготовка кадров"</t>
  </si>
  <si>
    <t>УОТиП</t>
  </si>
  <si>
    <t>предоплата</t>
  </si>
  <si>
    <t>Оказание образовательных услуг (гигиеническое обучение персонала).</t>
  </si>
  <si>
    <t>Техническое обслуживание ТС марки KOMATSU.</t>
  </si>
  <si>
    <t>Транспортная служба, КВС</t>
  </si>
  <si>
    <t>закупка у единственного поставщика (исполнителя, подрядчика), участник МСП</t>
  </si>
  <si>
    <t>Оказание услуг по размещению (захоронению) производственных и строительных отходов 4 и 5 классов опастности.</t>
  </si>
  <si>
    <t>Отдел ОТиПБ Службы главного энергетика</t>
  </si>
  <si>
    <t>Оказание услуг по размещению (захоронению) грунта, незагрязенного опасными веществами, образовавшегося при землеройных работах.</t>
  </si>
  <si>
    <t>Перенос блока ВА в 1С:ERP. Управление предприятием из 1С:УСО.</t>
  </si>
  <si>
    <t>50 % предоплата,
50 % по факту</t>
  </si>
  <si>
    <t>январь - март</t>
  </si>
  <si>
    <t>43.12.11.140</t>
  </si>
  <si>
    <t>Выполнение работ по по опиловке деревьев для осуществления технологического присоединения по объекту: "Электроснабжение магазина по почтовому адресу ориентира: г. Липецк, по ул. Студеновской, в районе дома № 65, земельный участок (кад. № 48:20:0020314:67)".</t>
  </si>
  <si>
    <t>Оказание услуг почтовой связи по пересылке почтовых отправлений за пределами Липецкой области по РФ.</t>
  </si>
  <si>
    <t>2.6.6.2. "Почтовые услуги канцелярии"</t>
  </si>
  <si>
    <t>Канцелярия</t>
  </si>
  <si>
    <t>по факту
(150 в 21г,
50 в 22г.)</t>
  </si>
  <si>
    <t>01.04.2021 - 
31.03.2022</t>
  </si>
  <si>
    <t>Оказание услуг почтовой связи по пересылке почтовых отправлений по г. Липецку и Липецкой области.</t>
  </si>
  <si>
    <t>по факту
(1 675,5 в 21г,
2 234 в 22г.,
2 234 в 23г.,
558,5 в 24г.)</t>
  </si>
  <si>
    <t>01.04.2021 - 
31.03.2024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</si>
  <si>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электроснабжению 41 объекта в г. Липецк.</t>
  </si>
  <si>
    <t>41
41</t>
  </si>
  <si>
    <t xml:space="preserve">март - 06 июня 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</si>
  <si>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электроснабжению 57 объектов в г. Липецк.</t>
  </si>
  <si>
    <t>57
57</t>
  </si>
  <si>
    <t>март - 23 июня</t>
  </si>
  <si>
    <t>43.99</t>
  </si>
  <si>
    <t>Ремонт здания насосной по отбору промывной воды по адресу г. Липецк, ул. Речная, вл.24 (ВНС ТЭЦ-2) инв. №100409А и ремонт трубопровода по адресу г. Липецк, ул. Речная, вл.22 (ремонт системы промывной воды ВНС ТЭЦ-2) инв. №313370.</t>
  </si>
  <si>
    <t>март - 01 июня</t>
  </si>
  <si>
    <t>37.00.12</t>
  </si>
  <si>
    <t>Очистка отстойника статического (литер VII) ВНС ТЭЦ-2 инв. №19234А и очистка отстойника статического (литер VI) ВНС ТЭЦ-2 инв. №90899А.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</si>
  <si>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электроснабжению объектов в г. Липецк:
1. "Контейнера связи по ул. Водопьянова, в кад. кварт.: 48:20:0044504" (строительство КЛ-0,4 кВ от ТП-836 "А"; монтаж ПУ во ВРУ-0,4 кВ от ТП-836 "А").
2. "Базовой станции сотовой связи по пр. Победы, в районе автовокзала (ориентировочно в 45 м западнее от зем. участка с кад. номером 48:20:0043501:764)" (строительство (достройка) ВЛ-0,4 кВ от ТП-302; монтаж ПУ на опоре ВЛ-0,4 кВ от ТП-302).
3. "Административного здания по ул. Первомайская, д. 47" (строительство КЛ-0,4 кВ от ТП-58).
4. "Административного здания по ул. Первомайская, д. 47" (монтаж транс-ра № 1 взамен существующего (инв.№434206) в ТП-58; монтаж оборудование в РУ-6 кВ ТП-58; реконструкция оборудования РУ-0,4 кВ ТП-58 (инв. № 431692); монтаж узла учета во ВРУ-0,4 кВ от ТП-58).
5. "Здания наплавочного цеха по проезду героя Советского Союза Е. Потапова, стр. 12" (строительство КЛ-0,4 кВ от КТП-914).
6. "Здания наплавочного цеха по проезду героя Советского Союза Е. Потапова, стр. 12" (монтаж транс-ра в КТП-914 взамен существующего (инв. № 434054); монтаж оборудования в РУ-6 кВ КТП-914; монтаж оборудования в РУ-0,4 кВ КТП-914; модернизация узла учета в РУ-0,4 кВ КТП-914 (инв. № 432960); монтаж ПУ во ВРУ-0,4 кВ от КТП-914 здания наплавочного цеха).
7. "Объекта: благоустройство площади у ДС "Звездный" в г. Липецке" (монтаж оборудования в РУ-6 кВ РП-16; монтаж узла учета в РУ-6 кВ РП-16).
8. "Катка на земельном участке кад.№:48:20:0020209:178" (реконструкция оборудования в РУ-0,4 кВ РП-53 инв.№431133).</t>
  </si>
  <si>
    <t>9
9</t>
  </si>
  <si>
    <t>март - 24 ноября</t>
  </si>
  <si>
    <t>9. "Парка по пр. им. 60-летия СССР, влад. 36" (строительство КТП для парка; монтаж транс-ра в новой КТП; монтаж узла учета в новой КТП; монтаж ОПС в новой КТП; строительство КЛ-10 кВ от КТП-319 до новой КТП; строительство КЛ-10 кВ от новой КТП до места врезки в КЛ-10 кВ "РП-18-ТП-882 А").</t>
  </si>
  <si>
    <t>29.32</t>
  </si>
  <si>
    <t>29.32.30.390</t>
  </si>
  <si>
    <t>Поставка каналопромывочных насадков для КО-560.</t>
  </si>
  <si>
    <t>КВС (транспортная служба)</t>
  </si>
  <si>
    <t>50 % предоплата, 50 % по факту поставки</t>
  </si>
  <si>
    <t>26.20.14</t>
  </si>
  <si>
    <t>Оказание услуг по поставке электронно-вычислительной машины в защищенном исполнении, подтверждению соответствия требованиям безопасности и аттестации объекта вычислительной техники, обрабатывающего информацию, составляющую государственную тайну.</t>
  </si>
  <si>
    <t>2.16.2. "Инвестиции на связь и оргтехнику"</t>
  </si>
  <si>
    <t>540</t>
  </si>
  <si>
    <t>апрель</t>
  </si>
  <si>
    <t>28.13.1</t>
  </si>
  <si>
    <t>Поставка насосных агрегатов.</t>
  </si>
  <si>
    <t>Выполнение строительно-монтажных и пусконаладочных работ по объектам:
1. "Реконструкция строительной части распределительного пункта - 11, пл. здания 80,0 кв. м., ул. 9 Мая в г. Липецке (инв. № 100861)";
2. "Реконструкция строительной части распределительного пункта - 15, пл. 36,4 кв. м., г. Липецк по пр. Мира, у д. 4А в г. Липецке (инв. № 100650)".</t>
  </si>
  <si>
    <t>март - 20 марта</t>
  </si>
  <si>
    <t>27.12.3</t>
  </si>
  <si>
    <t>Поставка станций управления и защиты "Грантор".</t>
  </si>
  <si>
    <t>2.14.2. "Инвестиции (материалы)"</t>
  </si>
  <si>
    <t>Выполнение строительно-монтажных и пусконаладочных работ по объекту: "Электроснабжение торгового центра по адресу: г. Липецк, ул. Леонтия Кривенкова, участок 30" (строительство новой ТП по ул. ул. Леонтия Кривенкова; монтаж трансформатора № 1 в новой ТП; монтаж трансформатора № 2 в новой ТП; монтаж оборудования в РУ-10 кВ новой ТП; монтаж оборудования в РУ -0,4 кВ новой ТП; монтаж узла учета в РУ-0,4 кВ новой ТП; монтаж ОПС в новой ТП; строительство КЛ-10 кВ от РП-50, от опоры монтируемой по п.1.1.5.1.33ПМ/17 ИП до торгового цента по ул. Леонтия Кривенкова).</t>
  </si>
  <si>
    <t>март - 10 апреля</t>
  </si>
  <si>
    <t>Выполнение строительно-монтажных и пусконаладочных работ по объекту: "Замена котлов КВЖ-2-115Г (инв. № 400247, 400248, 400258, 14100719А) на котельной "Электроаппарат" II этап.</t>
  </si>
  <si>
    <t>по факту
(7 300 в 21г.,
10993,03135 в22г.)</t>
  </si>
  <si>
    <t>30 июня 2022</t>
  </si>
  <si>
    <t>43.21</t>
  </si>
  <si>
    <t>43.21.10.140</t>
  </si>
  <si>
    <t>Ремонт системы охранно-пожарной сигнализации по объекту: "Охранно-пожарная сигнализация ул. Детская 15а" инв. 14303636а.</t>
  </si>
  <si>
    <t xml:space="preserve"> ДИТиС</t>
  </si>
  <si>
    <t xml:space="preserve">май </t>
  </si>
  <si>
    <t>Ремонт системы охранно-пожарной сигнализации по объекту: "Охранно-пожарная сигнализация ЦТП-2 по ул. 40 лет Октября, 33в" инв. 433361.</t>
  </si>
  <si>
    <t>Ремонт системы охранно-пожарной сигнализации по объекту: "Охранно-пожарная сигнализация ЦТП-1 по ул. Ушинского, 9а" инв. 433362.</t>
  </si>
  <si>
    <t>Закупка трикотажных защитных масок.</t>
  </si>
  <si>
    <t>50% предоплата; 50% оплата по факту</t>
  </si>
  <si>
    <t>33.19</t>
  </si>
  <si>
    <t>33.12.2</t>
  </si>
  <si>
    <t>Оказание услуг по техническому обслуживанию газопроводов и газового оборудования 5 котельных в г. Усмань и с. Пригородка Усманского района.</t>
  </si>
  <si>
    <t>по факту, в течение 10 рабочих дней</t>
  </si>
  <si>
    <t>28.25.12
43.22</t>
  </si>
  <si>
    <t>28.25.12.110
43.22.12</t>
  </si>
  <si>
    <t>Аварийная замена 2-х кондиционеров установленных в помещении серверной АБК КЭС.</t>
  </si>
  <si>
    <t>2.6.1. "Услуги по содержанию ОС"</t>
  </si>
  <si>
    <t>КОМПЛ
УСЛ ЕД</t>
  </si>
  <si>
    <t>2
1</t>
  </si>
  <si>
    <t>71.12.1
42.22.2</t>
  </si>
  <si>
    <t>Выполнение корректировки рабочей документации (в части актуализации оборудования, сметной стоимости, проектных решений по способу прокладки кабеля), строительно-монтажных и пусконаладочных работ по объектам:
1. "Электроснабжение каркасного сборно-монолитного 15-ти этажного жилого дома, почтовый адрес ориентира: г. Липецк, б-р Шубина, кад.№ 48:20:0044005:21" (монтаж оборудования в РУ-0,4 кВ ТП-357; монтаж узла учета в РУ-0,4 кВ ТП-357; монтаж узла учета во ВРУ-0,4 кВ от ТП-357 15-ти этажного жилого дома, б-р Шубина, кад.№ 48:20:0044005:21).
2. "Электроснабжение каркасного сборно-монолитного 15-ти этажного жилого дома, почтовый адрес ориентира: г. Липецк, б-р Шубина, кад.№ 48:20:0044005:21" (строительство КЛ-0,4 кВ от ТП-357 до ВРУ 15-ти этажного жилого дома по адресу: г. Липецк, б-р Шубина, кад.№ 48:20:0044005:21).</t>
  </si>
  <si>
    <t>2
2</t>
  </si>
  <si>
    <t xml:space="preserve">май - 30 мая </t>
  </si>
  <si>
    <t>Ремонт и гарантийное техническое обслуживание транспортных средств марки ГАЗ.</t>
  </si>
  <si>
    <t>31 декабря</t>
  </si>
  <si>
    <t>Ремонт (очистка) скважин водозаборов АО "ЛГЭК" - 6 шт., кислотный метод очистки скважины соляной кислотой с восстановлением декольматации стенок скважины, фильтра и прифильтровой зоны.</t>
  </si>
  <si>
    <t>01 июля</t>
  </si>
  <si>
    <t>Выполнение строительно-монтажных и пусконаладочных работ по объекту: "Реконструкция строительной части распределительного пункта - 11, пл. здания 80,0 кв. м., ул. 9 Мая в г. Липецке (инв. № 100861)".</t>
  </si>
  <si>
    <t>март - 30 апреля</t>
  </si>
  <si>
    <t>Выполнение строительно-монтажных и пусконаладочных работ по объекту: "Реконструкция строительной части распределительного пункта - 15, пл. 36,4 кв. м., г. Липецк по пр. Мира, у д. 4А в г. Липецке (инв. № 100650)".</t>
  </si>
  <si>
    <t>май - июнь</t>
  </si>
  <si>
    <t>43.22</t>
  </si>
  <si>
    <t>43.22.11</t>
  </si>
  <si>
    <t>Ремонт водопроводной сети (лит IV, VII) Лип. Обл.; Гряз. р-н, с. Казинка, инв. № 312639А (в пос. Дачный в районе ул. Асфальтная).</t>
  </si>
  <si>
    <t>март 2021 - декабрь 2023
по факту
(200 в 21г.,
240 в 22г.,
240 в 23г.)</t>
  </si>
  <si>
    <t>март 2021 - декабрь 2023</t>
  </si>
  <si>
    <t>апрель - декабрь</t>
  </si>
  <si>
    <t>86.90.4</t>
  </si>
  <si>
    <t>86.90.19.140</t>
  </si>
  <si>
    <t>Курсовки для работников АО "ЛГЭК (по 14 дней) на 2021 г.</t>
  </si>
  <si>
    <t>2.2.3. "Соцвыплаты из прибыли"</t>
  </si>
  <si>
    <t>01.19.21</t>
  </si>
  <si>
    <t>01.19.21.110</t>
  </si>
  <si>
    <t>Закупка цветов в упаковке.</t>
  </si>
  <si>
    <t>2.6.25. "Другие расходы"</t>
  </si>
  <si>
    <t xml:space="preserve">Управление </t>
  </si>
  <si>
    <t>Выполнение исходно-разрешительной документации, рабочей документации, строительно-монтажных работ по объектам:
1. "Реконструкция водопровода Д=300мм по ул. 50 лет НЛМК (полиэтилен труба, протяженность 579,63 м), (инв. № 311562) в составе объекта "Реконструкция автодороги по ул. 50 лет НЛМК в г. Липецке"
2. "Реконструкция водопровода 20 мкр., 21 мкр., 16 мкр., ул.Фрунзе, 91, ул. 50 лет НЛМК (труба ст. д.100, 108,159,2д159,200,219,300,325-2258,3м), (инв. № 310107) в составе объекта "Реконструкция автодороги по ул. 50 лет НЛМК в г. Липецке"
3. "Реконструкция водовода от манежа до насосной станции 2-го подъема водозабора №9 (труба чуг. Д-2d300/620 м; Д200/220м), (инв. № 310917) в составе объекта "Реконструкция автодороги по ул. 50 лет НЛМК в г. Липецке"
4. "Реконструкция канализации ул. 50 лет НЛМК, 1/а, 5/а (труба чугун Ф-300-499,9м, Ф-200 - 185,8м), инв. № 321433 в составе объекта "Реконструкция автодороги по ул. 50 лет НЛМК в г. Липецке"
5. "Реконструкция канализации 16 мкр. ул. 50 лет НЛМК, 1,3,7; сеть к ПДК "Липецкэнерго" ул. 50 лет НЛМК; канализ. легкоат. манеж (трубы чугун Ф150-361,35; Ф-200 - 158,3; Ф250-326,1; Ф400-805,0; Ф500-11,0), инв. № 321435 в составе объекта "Реконструкция автодороги по ул. 50 лет НЛМК в г. Липецке"
6. "Реконструкция канализации металлургич. колледж (трубы железоб. Д-500-439,4м), инв. № 321440 в составе объекта "Реконструкция автодороги по ул. 50 лет НЛМК в г. Липецке"
7. "Реконструкция коллектора напорный в пойме р. Воронеж от КНС-13 до ГНС (труба чугун 2d300-1830м), инв. № 321571 в составе объекта "Реконструкция автодороги по ул. 50 лет НЛМК в г. Липецке".</t>
  </si>
  <si>
    <t>7
7</t>
  </si>
  <si>
    <t>март - 10 августа</t>
  </si>
  <si>
    <t>43.21.10.210</t>
  </si>
  <si>
    <t>Выполнение строительно-монтажных и пусконаладочных работ по объекту: "Монтаж приборов учета для объектов технлогического присоединения к сетям электроснабжения АО "ЛГЭК".</t>
  </si>
  <si>
    <t>Приобретение подписки на сервис видеосвязи TrueConf Online.</t>
  </si>
  <si>
    <t>ГОД</t>
  </si>
  <si>
    <t>Выполнение исходно-разрешительной документации, рабочей документации, строительно-монтажных работ и пусконаладочных по объектам:
1. "Реконструкция (вынос) КЛ - 10 кВ ПС "Южная" яч.27 РП-32 яч.10 (ААШВ 3*185 ал.) (инв. № 346432) в составе объекта: "Реконструкция автодороги по ул. 50 лет НЛМК в г. Липецке".
2. "Реконструкция (вынос) КЛ-10 кВ РП-32 яч.13 ТП-289 яч.5 (ААШВ 3*120ал) (инв. № 340974) и КЛ-10 кВ РП-32 яч. № 18 – ТП-289 яч. № 2 (ААШв 3х120) (инв. № 340975) в составе объекта: "Реконструкция автодороги по ул. 50 лет НЛМК в г. Липецке".
3. "Реконструкция (вынос) КЛ - 10 кВ ПС "Южная" яч.17 РП-32 яч.7 (ААШВ 3*185 ал.) (инв. № 346426) и КЛ-10 кВ ПС "Южная" яч. 15 – РП-32 яч. № 11 (ААШВ 3х240) (инв. № 340976) в составе объекта: "Реконструкция автодороги по ул. 50 лет НЛМК в г. Липецке".
4. "Реконструкция (вынос) КЛ-10 кВ ПС "Манежная" яч.110 РП-54 яч.5 (2КЛ; АПвПуг-1*400) (инв. № 3130152) и КЛ-10 кВ ПС "Манежная" яч.210 РП-54 яч.6 (2КЛ; АПвПуг-1*400) (инв. № 3130153) в составе объекта: "Реконструкция автодороги по ул. 50 лет НЛМК в г. Липецке".
5. "Реконструкция (вынос) КЛ-10 кВ ПС "Манежная" яч.102 РП-51 яч.3 (2КЛ; АПвПуг-3(1*150/25) (инв. № 3130104) и КЛ-10 кВ ПС "Манежная" яч.202 РП-51 яч.6 (2КЛ; АПвПуг-3 (1*150/25)) (инв № 3130105) в составе объекта: "Реконструкция автодороги по ул. 50 лет НЛМК в г. Липецке".
6. "Реконструкция (вынос) Воздушная линия ВЛ-0,4 кВ от ТП-349 до автодрома на объездной дороге по ул. Механизаторов (СВ-110, СИП 2 – 3х70+1х54,6) (инв. № 3003625) в составе объекта: "Реконструкция автодороги по ул. 50 лет НЛМК в г. Липецке".</t>
  </si>
  <si>
    <t>6
6</t>
  </si>
  <si>
    <t>март - 31 августа</t>
  </si>
  <si>
    <t>42.22.2</t>
  </si>
  <si>
    <t>Выполнение строительно-монтажных и пусконаладочных работ по объектам:
1. "Реконструкция (вынос) ЛЭП-0,4 кВ, попадающих в пятно застройки ООО "СЗ "Компания Спецфундаментстрой" по адресу: г. Липецк, ул. Газина, д.1 (стр. № 19), (инв. № 3130008; инв. № 3130509; инв. № 346050)".
2. "Реконструкция (вынос) кабельных линий 6 кВ, попадающих в пятно застройки ООО "СЗ "Компания Спецфундаментстрой" по адресу: г. Липецк, ул. Газина, д.1 (стр. № 19), (инв. № 340498; инв. № 341024; инв. № 341030)".</t>
  </si>
  <si>
    <t>март - 30 мая</t>
  </si>
  <si>
    <t>Выполнение исходно-разрешительной документации, рабочей документации и строительно-монтажных работ по объектам:
1. "Строительство водопроводной сети в пос. Сырский Рудник".
2. "Строительство водопроводной сети в пос. Коровино".</t>
  </si>
  <si>
    <t>01 сенятбря</t>
  </si>
  <si>
    <t>Выполнение строительно-монтажных и пусконаладочных работ по объектам:
1. "Электроснабжение объекта "Группа жилых домов по ул. Газина в г. Липецке. Жилое здание № 1 (стр. № 19) по адресу: г. Липецк, ул. В.П. Газина, земельный участок кад.№: 48:20:0000000:33412" (строительство ТП по ул. Газина; монтаж трансформатора №1 в новой ТП; монтаж трансформатора №2 в новой ТП; монтаж оборудования в РУ-6 кВ новой ТП; монтаж узла учета в новой ТП; монтаж ОПС в новой ТП; строительство КЛ-6 кВ от яч.5 РУ-6 кВ РП-8 до новой ТП; строительство КЛ-6 кВ от яч.14 РУ-6 кВ РП-8 до новой ТП).
2. "Электроснабжение объекта "Группа жилых домов по ул. Газина в г. Липецке. Жилое здание № 1 (стр. № 19) по адресу: г. Липецк, ул. В.П. Газина, земельный участок кад.№: 48:20:0000000:33412" (монтаж узла учета в РУ-0,4 кВ новой ТП по ул. Газина для жилого здания № 1 стр. № 19).</t>
  </si>
  <si>
    <t>30 мая</t>
  </si>
  <si>
    <t>Разработка рабочей документации с прохождением (сопровождением) экспертизы в ФБУЗ "Центр гигиены и эпидемиологии" и получением санитарно-эпидемиологического заключения в Роспотребнадзоре по Липецкой области по объекту: "Модернизация микробиологического отдела лаборатории контроля качества вод АО "ЛГЭК", находящегося на четвертом этаже административного здания по адресу: г. Липецк, пл. Петра Великого, д. 4А".</t>
  </si>
  <si>
    <t>Службы главного энергетика</t>
  </si>
  <si>
    <t>май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</si>
  <si>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электроснабжению объектов в г. Липецк:
1. "Контейнера связи по ул. Водопьянова, в кад. кв-ле: 48:20:0044504" (стр-во КЛ-0,4 кВ; монтаж ПУ во ВРУ-0,4 кВ).
2. "Базовой станции сотовой связи по пр-ту Победы, в р-не автовокзала (ориентировочно в 45 м западнее от зем.уч. с кад.№ 48:20:0043501:764)" (стр-во (достройка) ВЛ-0,4 кВ; монтаж ПУ на опоре ВЛ-0,4 кВ).
3. "Адм-го здания по ул. Первомайская, д. 47" (стр-во КЛ-0,4 кВ от ТП-58).
4. "Адм-го здания по ул. Первомайская, д. 47" (монтаж транс-ра №1 взамен сущ-го в ТП-58; монтаж оборуд-я в РУ-6 кВ ТП-58; реконструкция оборуд-я РУ-0,4 кВ ТП-58; монтаж УУ во ВРУ-0,4 кВ).
5. "Здания наплав-го цеха по пр-ду Потапова, стр. 12" (стр-во КЛ-0,4 кВ).
6. "Здания наплав-го цеха по пр-ду Потапова, стр. 12" (монтаж транс-ра в КТП взамен сущ-го; монтаж оборуд-я в РУ-6 кВ КТП; монтаж оборуд-я в РУ-0,4 кВ КТП; модернизация УУ в РУ-0,4 кВ КТП; монтаж ПУ во ВРУ-0,4 кВ от КТП).
7. "Катка на зем.уч. кад.№:48:20:0020209:178" (реконструкция оборуд-я в РУ-0,4 кВ РП-53).
8. "Парка по пр. им. 60-лет СССР, влад. 36" (стр-во КТП; монтаж транс-ра в новой КТП; монтаж УУ в новой КТП; монтаж ОПС в новой КТП; стр-во КЛ-10 кВ до новой КТП; стр-во КЛ-10 кВ от новой КТП до места врезки в КЛ-10 кВ).
9. "Строящегося жил.д. по ул. Сырская, д. 53" (монтаж новой КТП взамен сущ-ей; монтаж транс-ра в новой КТП; монтаж УУ в новой КТП; монтаж ОПС в новой КТП).
10. "Гаража по ул. Механизаторов, зем.уч. кад.№ 48:20:0046004:2569" (монтаж транс-ра в ТП-197 взамен сущ-го; монтаж оборуд-я в РУ-0,4 кВ ТП).
11. "Гаража по ул. Механизаторов, зем.уч. кад.№ 48:20:0046004:2569" (стр-во КЛ-0,4 кВ; монтаж ПУ в ВПУ-0,4 кВ).
12. "Автомойки самообслуживания в 24 мкр-не, зем.уч. кад.№ 48:20:0043601:28424" (стр-во КЛ-0,4 кВ; монтаж ПУ в ВПУ-0,4 кВ).</t>
  </si>
  <si>
    <t>12
12</t>
  </si>
  <si>
    <t>апрель </t>
  </si>
  <si>
    <t>май - 30 августа</t>
  </si>
  <si>
    <t>Выполнение рабочей документации, строительно-монтажных и пусконаладочных работ по объекту: "Электроснабжение объекта: благоустройство площади у ДС "Звездный" в г. Липецке" (монтаж оборудования в РУ-6 кВ РП-16; монтаж узла учета в РУ-6 кВ РП-16).</t>
  </si>
  <si>
    <t>апрель - 24 ноября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</si>
  <si>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электроснабжению объектов в г. Липецк:
1. "Гаража в ГПК "Правобережный", ряд 15, гараж 7" (стр-во ВЛ; монтаж ПУ).
2. "Сад. домика в СТ "Авторемонтник", лин. 2, уч. 23" (стр-во ВЛ; монтаж ПУ).
3. "Сад. домика в СНТ "Авторемонтник", лин. 6, уч. 99 "а" (стр-во ВЛ; монтаж ПУ)."
4. "Сад. домика в СНТ "Тепличное", лин. 8, уч. 64" (стр-во ВЛ; монтаж ПУ).
5. "Сад. домика в СНТПиИ "Речное", улица 1, уч. 384" (стр-во ВЛ; монтаж ПУ).
6. "Сад. домика в СНТ "Металлург-1", кв-л 2, уч. 127" (стр-во ВЛ; монтаж ПУ).
7. "Гаража в ГПКА"Мотолюбитель", гараж 144, уч. "Орловская" (реконструкция ТП; стр-во новой СТП; монтаж узла учета в РУ; стр-во ЛЭП-6 кВ; стр-во ВЛ; монтаж ПУ на опоре ВЛ).
8. "Гаража в ГК "Вираж", гараж 3, ряд 13" (стр-во ВЛ; монтаж ПУ).
9. "Гаража № 27 в ГПКА "Мотолюбитель", гараж б/н, уч. "Орловская", зем. уч. кад.№ 48:20:0021002:1060" (стр-во ВЛ; монтаж ПУ).
10. "Сад. домика в СНТПиИ "Речное", ул. Ситовская, сад. уч. 399" (стр-во ВЛ; монтаж ПУ)."
11. "Сад. домика в СТ "Студеновское", уч. 1, 9-я дорога, уч. 511" (стр-во ВЛ; монтаж ПУ).
12. "Сад. домика в(сдт. Металлург-2), СНТ "Металлург-2" ОАО НЛМК, уч. 173 а" (стр-во ВЛ; монтаж ПУ).
13. "Сад. домика в Липецком СНТ "Металлург-1", III кв-л, уч. 573" (стр-во ВЛ; монтаж ПУ).
14. "Сад. домика в СНП "Студёновское", 2 уч., 1-я дорога, уч. 119" (стр-во ВЛ; монтаж ПУ).
15. "Сад. домика в Липецком СНТ "Металлург-1", кв-л 2, сад. уч. 45" (стр-во ВЛ; монтаж ПУ).
16. "Сад. домика в СНТ "Кооператор", лин. 2, уч. 60" (стр-во ВЛ; монтаж ПУ).
17. "Жилого дома в СНТ "Тепличное", лин. 26, сад. уч. 993" (стр-во ВЛ; монтаж ПУ).
18. "Сад. домика в СНТ "Венера", лин. 20, уч. 41" (стр-во ВЛ; монтаж ПУ).
19. "Помещения по ул. 40 Лет Октября, д. 15, помещение 1" (стр-во ВЛ; монтаж ПУ).</t>
  </si>
  <si>
    <t>19
19</t>
  </si>
  <si>
    <t>апрель - май</t>
  </si>
  <si>
    <t>23 июля 2021</t>
  </si>
  <si>
    <t>Оказание услуг по прокладке труб методом горизонтально-направленного бурения с предоставлением профилей проколов и протоколов бурения для строительства объектов АО "ЛГЭК" в 2021 году: устройство закрытого подземного перехода методом ГНБ с поэтапным расширением скважины для полиэтиленовых труб в грунтах I-III группы установками с тяговыми усилиями 20 тс (200 кН) и 50 тс (500 кН).</t>
  </si>
  <si>
    <t>март - апрель</t>
  </si>
  <si>
    <t>апрель - 
31 декабря</t>
  </si>
  <si>
    <t>Выполнение исходно-разрешительной документации, рабочей документации и строительно-монтажных работ по объектам:
1. "Водоснабжение объекта "Детский сад (стр. № 25) в 32-33 микрорайонах г. Липецка" (строительство водопроводной сети от точки подключения в существующий водопровод Ду=400 мм по ул. Стаханова до границы земельного участка объекта: "Детский сад (стр. № 25) в 32-33 микрорайонах г. Липецка")
2. "Водоотведение объекта "Детский сад (стр. № 25) в 32-33 микрорайонах г. Липецка" (строительство канализационной сети от точки подключения в существующий самотечный коллектор Ду=400 мм до границы земельного участка объекта: "Детский сад (стр. № 25) в 32-33 микрорайонах г. Липецка").</t>
  </si>
  <si>
    <t>30 августа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</si>
  <si>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электроснабжению объектов:
1. "Сад. домика дома по адресу: г. Липецк, тер. СДТ "Горняк-1", участок 772" (стр-во ВЛ; монтаж ПУ).
2. "Сад. домика по почтовому адресу ориентира: г. Липецк, СНП "Спутник", II массив, участок 216" (стр-во ВЛ; монтаж ПУ).
3. "Сад. домика по почтовому адресу ориентира: г. Липецк, СНП "Спутник", 1 массив, участок 81" (стр-во ВЛ; монтаж ПУ).
4. "Сад. домика по адресу: г. Липецк, СНТ "Горняк", садовый участок № 1262" (стр-во ВЛ; монтаж ПУ).
5. "Сад. домика по адресу: г. Липецк, СНП "Спутник", массив II, земельный участок 455" (стр-во ВЛ; монтаж ПУ).
6. "Сад. домика по адресу: г. Липецк, СТ "Горняк", участок 607" (стр-во ВЛ; монтаж ПУ).
7. "Сад. домика по адресу: г. Липецк, СНТ "Горняк-1", участок 1074" (стр-во ВЛ; монтаж ПУ).
8. "Сад. домика по адресу: г. Липецк, СНТ "Дачный-1", сад. участок 14" (стр-во ВЛ; монтаж ПУ).
9. "Базовой станции сотовой связи "48 Инженерная" по адресу: г. Липецк, ул. Инженерная, в районе зд. 5, в кадастровом квартале 48:20:0035102" (стр-во КЛ; монтаж ПУ в ВПУ).
10. "Сад. домика по адресу: г. Липецк, СНТ "Горняк", участок 57" (стр-во ВЛ; монтаж ПУ).
11. "Сад. домика по адресу: г. Липецк, СНТ "Горняк-1", участок 770" (стр-во ВЛ; монтаж ПУ).
12. "Сад. домика по почтовому адресу ориентира: г. Липецк, СНП "Спутник", II массив, участок 549" (стр-во ВЛ; монтаж ПУ).
13. "Сад. домика по почтовому адресу ориентира: г. Липецк, СНТ "Центролит", участок 266" (стр-во ВЛ; монтаж ПУ).</t>
  </si>
  <si>
    <t>13
13</t>
  </si>
  <si>
    <t>29 мая</t>
  </si>
  <si>
    <t>Выполнение строительно-монтажных и пусконаладочных работ по объектам:
1. "Строительство ВЛ-10 кВ и КЛ-10 кВ сети электроснабжения от ПС "Правобережная" яч. 9 до ТП-616".
2. "Строительство ВЛ-10 кВ и КЛ-10 кВ сети электроснабжения от ПС "Правобережная" яч. 18 до ТП-616".</t>
  </si>
  <si>
    <t>апрель - 
15 сентября</t>
  </si>
  <si>
    <t>Выполнение исходно-разрешительной (при необходимости), рабочей документации по объектам:
1. "Реконструкция оборудования в РУ-0,4 кВ ТП-54 (инв. № 432827) с монтажом оборудования в РУ-6 кВ";
2. "Строительство новой КТП-527 взамен старой по пр. Мира в г. Липецке";
3. "Строительство новой КТП-91 взамен старой по пр. Универсальный в г. Липецке";
4. "Строительство КЛ-0,4 кВ от ТП-568 до Школы №11 по ул. Силикатная в г. Липецк";
5. "Строительство КЛ-0,4 кВ ТП-210 - ул. Терешковой, д. 5/1 и ТП-210 - ул. Терешковой, д. 5/3 в г. Липецке".</t>
  </si>
  <si>
    <t>30 сентября</t>
  </si>
  <si>
    <t>Оказание консультационных услуг по структурированию сделки купли-продажи активов.</t>
  </si>
  <si>
    <t>ДПВ</t>
  </si>
  <si>
    <t>Выполнение исходно-разрешительной и рабочей документации по объектам:
1. "Водоснабжение объекта "Многоэтажный многоквартирный жилой дом с автопарковкой по ул. Гагарина, 93" (стр-во водопроводной сети от точки подключения в существующую водопроводную сеть Ду=300 мм по ул. Гагарина до границы зем. уч-ка объекта).
2. "Водоотведение объекта "Многоэтажный многоквартирный жилой дом с автопарковкой по ул. Гагарина, 93" (стр-во канализационной сети от точки подключения в существующую канализационную сеть Ду=200 мм до границы зем. уч-ка объекта).
3. "Водоснабжение объекта "Многоэтажное многоквартирное жилое здание с подземной автостоянкой и объектами соцкультбыта по ул. Мусоргского, д.3, 3а" (стр-во водопроводной сети от точки подключения в существующую водопроводную сеть Ду=300 мм по ул. Гагарина до границы зем. уч-ка объекта).
4. "Водоотведение объекта "Многоэтажное многоквартирное жилое здание с подземной автостоянкой и объектами соцкультбыта по ул. Мусоргского, д. 3,3а" (стр-во канализационной сети от точки подключения в существующую канализационную сеть Ду=800 мм по ул. Гагарина до границы зем. уч-ка объекта).
5. "Водоснабжение объекта "Автомойка самообслуживания в районе 24 микрорайона" (стр-во водопроводной сети от точки подключения в существующий водопровод Ду=400 мм по ул. Кривенкова до границы зем. уч-ка объекта).
6. "Водоотведение объекта "Автомойка самообслуживания в районе 24 микрорайона" (стр-во канализационной сети от точки подключения в существующий самотечный коллектор Ду=800 мм по ул. Кривенкова до границы зем. уч-ка объекта).
7. "Водоснабжение объекта "Производственное помещение по ул. Брюллова, 7а" (стр-во водопроводной сети от точки подключения в существующий водопровод Ду=300 мм до границы зем. уч-ка объекта).
8. "Водоснабжение объекта "Индивидуальный жилой дом по ул. Брусничная" (стр-во водопроводной сети от точки врезки в существующий водопровод Ду=110 мм до границы зем. уч-ка объекта).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</si>
  <si>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объекту: "Электроснабжение ярмарки по адресу: г. Липецк, ул. Московская, д. 103" (строительство КЛ-0,4 кВ от ТП-269 до ВПУ-0,4 кВ для ярмарки по ул. Московская, д. 103; монтаж прибора учета в ВПУ-0,4 кВ для ярмарки по ул. Московская, д. 103).</t>
  </si>
  <si>
    <t>апрель - 31 мая</t>
  </si>
  <si>
    <t>Выполнение исходно-разрешительной документации (при необходимости), рабочей документации по объектам:
1. "Реконструкция кабельно-воздушной линии 6 кВ от РП-25 яч. 7-КТП-404 в составе: кабельная линия 6 кВ от РП-25 яч. 7 в сторону КТП-404 (инв. № 340927) и воздушная линия 6 кВ от РП-25 яч.7 – КТП-404 (А-50, АС-35) (инв. № 340613)".
2. "Реконструкция воздушной линии 6 кВ от КТП 426-ТП 5Г (инв. № 340379)".
3. "Строительство КЛ-6 кВ от ЦРП "Город" яч. 5 до РП-29 яч. 14 и от ЦРП "Город" яч. 21 до РП-29 яч. 5".
4. "Строительство КЛ-6 кВ от ГПП-2 ЛЭС I с.ш. до КТП-744".</t>
  </si>
  <si>
    <t>апрель - 30 июля</t>
  </si>
  <si>
    <t>Выполнение строительно-монтажных работ по объектам:
1. "Водоснабжение объекта "Художественные мастерские с пристройкой по ул. Студеновская, 39б"" (строительство водопроводной сети от точки врезки в существующий водопровод Ду=50 мм (проложенный в районе домов №№ 37 и 39 по ул. Студеновская) до границы земельного участка объекта).
2. "Водоснабжение объекта "Жилой дом № 47а по ул. Верхняя"" (строительство водопроводной сети от точки врезки в существующий водопровод Ду=100 мм по ул. 2-я Крымская до границы земельного участка объекта).
3. "Водоснабжение объекта: "Тренировочный футбольный центр/спорткомплекс по ул. Кривенкова в 34 микрорайоне"" (строительство водопроводной сети от точки врезки в существующий водопровод Ду=400 мм по ул. Кривенкова до границы земельного участка объекта).
4. "Водоотведение объекта: "Тренировочный футбольный центр/спорткомплекс по ул. Кривенкова в 34 микрорайоне"" (строительство канализационной сети от точки подключения в существующий самотечный коллектор Ду=400 мм по ул. Кривенкова до границы земельного участка объекта).
5. "Водоотведение объекта "Физкультурно-оздоровительный комплекс в 34 микрорайоне"" (строительство канализационной сети от точки подключения в существующий самотечный коллектор Ду=400 мм по ул. Кривенкова до границы земельного участка объекта).
6. "Водоснабжение объекта "Физкультурно-оздоровительный комплекс в 34 микрорайоне"" (строительство водопроводной сети от точки врезки в существующий водопровод Ду=400 мм по ул. Кривенкова до границы земельного участка объекта).
7. "Водоснабжение объекта ""Здание помольного отделения шлаков по ул. Подгоренская, вл. 14Б"" (строительство водопроводной сети от точки врезки в существующий водопровод Ду=150 мм по ул. Подгоренская до границы земельного участка объекта).</t>
  </si>
  <si>
    <t>апрель - 
30 сентября</t>
  </si>
  <si>
    <t>Услуги по сопровождению и доработке сайта АО "ЛГЭК".</t>
  </si>
  <si>
    <t>по факту выполнения работ
март - декабрь</t>
  </si>
  <si>
    <t>Содержание и отгрузка плодородного слоя почвы (чернозема).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</si>
  <si>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объектам:
1. "Электроснабжение сад. домика по адресу: г. Липецк, СНТ "Ветеран Труда", ул. Восточная, уч. 148" (строительство (достройка) ВЛ-0,4 кВ; монтаж ПУ на опоре ВЛ-0,4 кВ).
2. "Электроснабжение сад. домика по адресу: г. Липецк, (сдт. Трактростроитель-1), СНТ "Трактростроитель-1", ул. Мичуринская, уч. 32" (строительство (достройка) ВЛ-0,4 кВ; монтаж ПУ на опоре ВЛ-0,4 кВ).
3. "Электроснабжение сад. домика по почтовому адресу ориентира г. Липецк, СНТ "Тракторостроитель-2", линия 5, уч. 12" (строительство (достройка) ВЛ-0,4 кВ; монтаж ПУ на опоре ВЛ-0,4 кВ).
4. "Электроснабжение сад. домика по почтовому адресу ориентира: г. Липецк, ПСОПиИ "Весна", уч. 1" (строительство (достройка) ВЛ-0,4 кВ; монтаж ПУ на опоре ВЛ-0,4 кВ).
5. "Электроснабжение базовой станции сотовой связи по адресу: г. Липецк, ул. Звездная, в районе строения 8, кад.квартал 48:20:0012804" (монтаж оборудования в РУ-0,4 кВ ТП-239; строительство КЛ-0,4 кВ; монтаж ПУ в ВПУ-0,4 кВ).
6. "Электроснабжение нежилого помещения по адресу: г. Липецк, ул. Студеновская, д. 182, пом. 2" (строительство КЛ-0,4 кВ; монтаж ПУ во ВРУ-0,4 кВ).
7. "Электроснабжение сад. домика по адресу: г. Липецк, СНТ "Металлург-2" ОАО НЛМК, сад. уч. 342" (монтаж новой КТП взамен существующей; монтаж трансформатора в новой КТП; монтаж узла учета в новой КТП; монтаж ОПС в новой КТП).</t>
  </si>
  <si>
    <t xml:space="preserve">апрель - 14 августа </t>
  </si>
  <si>
    <t>Выполнение исходно-разрешительной, рабочей документации по объектам:
1. "Водоотведение объекта "Многоэтажное жилое здание в районе дома № 11 Боевого проезда в г. Липецке" (строительство канализационной сети от точки подключения в существующую канализационную сеть Ду=200 мм по пр. Боевой по объекту: "Многоэтажное жилое здание в районе дома № 11 Боевого проезда в г. Липецке).
2. "Водоснабжение объекта: "Многоэтажное жилое здание в районе дома № 11 Боевого проезда в г. Липецке" (строительство водопроводной сети от точки подключения в существующий водопровод Ду=600 мм по пр. Боевому по объекту: "Многоэтажное жилое здание в районе дома № 11 Боевого проезда в г.Липецке").
3. "Водоотведение объекта "Торговый центр по ул. Кривенкова, 30" (строительство канализационной сети от точки подключения в существующий самотечный коллектор Ду=400 мм по ул. Кривенкова до границы земельного участка объекта: "Торговый центр по ул. Кривенкова, 30).
4. "Водоснабжение объекта "Торговый центр по ул. Кривенкова, 30" (строительство водопроводной сети от точки подключения в существующий водопровод Ду=400 мм по ул. Кривенкова до границы земельного участка по объекту: "Торговый центр по ул. Кривенкова, 30).</t>
  </si>
  <si>
    <t>Выполнение строительно-монтажных и пусконаладочных работ по объекту: "Электроснабжение здания автосервиса по адресу: г. Липецк, 34 микрорайон в Октябрьском округе" (строительство КТП в 34 микрорайоне; монтаж трансформатора в новой КТП; монтаж узла учета в РУ-0,4 кВ новой КТП; монтаж ОПС в новой КТП; строительство КЛ-10 кВ от новой КТП до места врезки в КЛ-10 кВ, смонтированную по п. 1.1.5.1.33ПМ/17 ИП; строительство КЛ-0,4 кВ от новой КТП до здания автосервиса в 34 микрорайоне Октябрьского округа).</t>
  </si>
  <si>
    <t>Поставка обновления SIMATIC WinCC RT от V7.X до V7.4 SP1 для SIMATIC WinCC Runtime &amp; Configuration (RC) и для SIMATIC WinCC Runtime (RT).</t>
  </si>
  <si>
    <t>2,49932 евро</t>
  </si>
  <si>
    <t>Капитальный ремонт объектов ВНС ТЭЦ-2.</t>
  </si>
  <si>
    <t>Выполнение строительно-монтажных и пусконаладочных работ по объекту: "Реконструкция (вынос) участка кабельной линии 6 кВ от ТП161-ТП1 (ААБ 3*120 ал) инв. № 345428, попадающего в зону застройки квартала в границах улиц Студеновская, Карьерная и им. 9-го Января в г. Липецке".</t>
  </si>
  <si>
    <t>май - 30 мая</t>
  </si>
  <si>
    <t>71.12.54</t>
  </si>
  <si>
    <t>71.12.34</t>
  </si>
  <si>
    <t>Разработка проекта биологической рекультивации нарушенных земель в результате излива сточных вод в районе ул. Известковая.</t>
  </si>
  <si>
    <t>30 июня</t>
  </si>
  <si>
    <t>Выполнение строительно-монтажных и пусконаладочных работ по объектам:
1. "Электроснабжение торгово-выставочного комплекса по адресу: г. Липецк, ул. Катукова, земельный участок кад.№ 48:20:0043601:27577" (строительство новой ТП по ул. Катукова для торгово-выставочного комплекса, уч. 48:20:0043601; монтаж трансформатора № 1 в новой ТП; монтаж трансформатора № 2 в новой ТП; монтаж оборудования в РУ-10 кВ новой ТП; монтаж оборудования в РУ-0,4 кВ новой ТП; монтаж узла учета в РУ-0,4 кВ новой ТП; монтаж пожарно-охранной сигнализации в новой ТП; строительство КЛ-10 кВ от врезки в КЛ-10 кВ "РП-17, яч. № 19 - ТП -883" и КЛ-10 кВ "РП-17, яч. № 24 - ТП-883" до новой ТП).
2. "Электроснабжение торгово-выставочного комплекса по адресу: г. Липецк, ул. Катукова, земельный участок кад.№ 48:20:0043601:27577" (монтаж узла учета в РУ-0,4 кВ новой ТП для торгово-выставочного комплекса, уч. 48:20:0043601:27577).</t>
  </si>
  <si>
    <t>июнь</t>
  </si>
  <si>
    <t>Поставка насосов-дозаторов и гибких трубок.</t>
  </si>
  <si>
    <t>50% предоплата
50% по факту</t>
  </si>
  <si>
    <t>43.11</t>
  </si>
  <si>
    <t>43.11.10</t>
  </si>
  <si>
    <t>Выплнение работ по демонтажу оборудования базовой станции транкинговой радиосвязи стандарта МРТ-1327 по адресу: г. Липецк, ул. Зегеля, 2 (чердачное помещение, крыша здания).</t>
  </si>
  <si>
    <t>аврель</t>
  </si>
  <si>
    <t>Поставка насосных агрегатов Grundfos.</t>
  </si>
  <si>
    <t>июль</t>
  </si>
  <si>
    <t>Поставка насосных агрегатов WILO и REXA.</t>
  </si>
  <si>
    <t>Выполнение строительно-монтажных работ по объекту: "Водоснабжение объекта "Строительство здания магазина в г. Липецк, с. Сселки по ул. Ленина" (строительство водопроводной сети от точки врезки в существующий водопровод Ду=300 мм, проложенный по ул. Ленина до границы земельного участка объекта: "Строительство здания магазина в г. Липецк, с. Сселки по ул. Ленина").</t>
  </si>
  <si>
    <t>май - 30 июня</t>
  </si>
  <si>
    <t>Проведение диагностирования ячейки мокрого хранения соли на ВПУ котельной "Завод Свободный Сокол" комплекса теплоснабжения на 2021 г.</t>
  </si>
  <si>
    <t>23.99.3</t>
  </si>
  <si>
    <t>23.99.13.110</t>
  </si>
  <si>
    <t>Поставка асфальтобетонной смеси.</t>
  </si>
  <si>
    <t>май - декабрь</t>
  </si>
  <si>
    <t>Выполнение исходно-разрешительной документации, рабочей документации по объекту: "Строительство дюкерного перехода через р. Воронеж в районе ул. Речная".</t>
  </si>
  <si>
    <t>август</t>
  </si>
  <si>
    <t>28.23</t>
  </si>
  <si>
    <t>28.23.2</t>
  </si>
  <si>
    <t>Поставка расходных материалов для оргтехники.</t>
  </si>
  <si>
    <t>сентябрь</t>
  </si>
  <si>
    <t>20.16</t>
  </si>
  <si>
    <t>20.16.59.320</t>
  </si>
  <si>
    <t>Поставка катионита Tokem-100 Na-форма.</t>
  </si>
  <si>
    <t>100% предоплата</t>
  </si>
  <si>
    <t>33.11</t>
  </si>
  <si>
    <t>33.11.12</t>
  </si>
  <si>
    <t>Ремонт резервуаров для хранения мазута ж/б котельной "Центролит" АО "ЛГЭК".</t>
  </si>
  <si>
    <t>май - 30 сентября</t>
  </si>
  <si>
    <t>Выполнение исходно-разрешительной документации, рабочей документации и строительно-монтажных работ по объектам:
1. "Водоснабжение объекта "Физкультурно-оздоровительный комплекс в г.Липецке" (строительство водопроводной сети от точки врезки в существующий водопровод Ду=100 мм до границы земельного участка объекта: "Физкультурно-оздоровительный комплекс в г. Липецке").
2. "Водоотведение объекта "Физкультурно-оздоровительный комплекс в г.Липецке" (строительство водопроводной сети от точки врезки в существующий водопровод Ду=100 мм до границы земельного участка объекта: "Физкультурно-оздоровительный комплекс в г. Липецке").
3. "Водоснабжение объекта "Детский сад (стр. № 25) в 32-33 микрорайонах г. Липецка" (строительство водопроводной сети от точки подключения в существующий водопровод Ду=400 мм по ул. Стаханова до границы земельного участка объекта: "Детский сад (стр. № 25) в 32-33 микрорайонах г. Липецка").
4. "Водоотведение объекта "Детский сад (стр. № 25) в 32-33 микрорайонах г. Липецка" (строительство канализационной сети от точки подключения в существующий самотечный коллектор Ду=400 мм до границы земельного участка объекта: "Детский сад (стр. № 25) в 32-33 микрорайонах г. Липецка").</t>
  </si>
  <si>
    <t>4
4</t>
  </si>
  <si>
    <t>Покупка права на использование обновлений версий ПК "Гранд-Смета" и права на использование обновлений базы данных "ГЭСН-2020, ФЕР-2020" в формате программы для ЭВМ "Программный комплекс "Гранд-Смета".</t>
  </si>
  <si>
    <t>Выполнение рабочей документации, строительно-монтажных и пусконаладочных работ по объектам:
1. "Электроснабжение объекта: благоустройство площади у ДС "Звездный" в г. Липецке" (монтаж оборудования в РУ-6 кВ РП-16).
2. "Электроснабжение объекта: площадь перед ДС "Звездный" по почтовому адресу ориентира: г. Липецк, ул. Валентины Терешковой, дом 13" (монтаж узла учета в РУ-6 кВ РП-16).</t>
  </si>
  <si>
    <t xml:space="preserve">май - 12 июня </t>
  </si>
  <si>
    <t>Проведение технического диагностирования дымовых труб котельной комплекса теплоснабжения на 2021 год с разработкой мероприятий по устранению выявленных нарушений и причин их возникновения:
- дымовая труба котельной "пос. Дачный, инв. № 12000105а";
- дымовая труба котельной "Свободный Сокол", инв. № 200239;
- дымовая труба котельной "Механизаторов, 21" (обследование будет проводиться по части инв. № 14100223а - котел НИИСТУ-5).</t>
  </si>
  <si>
    <t>май - июль</t>
  </si>
  <si>
    <t>Проведение технического диагностирования котлов на котельных комплекса теплоснабжения на 2021 г.</t>
  </si>
  <si>
    <t xml:space="preserve">30 июня </t>
  </si>
  <si>
    <t>Оказание услуг по благоустройству мест раскопок объектов АО "ЛГЭК" (посадка кустарников, восстановление газона, снос деревьев).</t>
  </si>
  <si>
    <t>по факту выполнения работ в течение 30 календарных дней.</t>
  </si>
  <si>
    <t>Ремонт напорно-самотечного коллектора Д=800мм L=18м с. Сырское, ул. 8 Марта (самотечный коллектор № 12 от камеры гашения № 31 до очистных сооружений ЛТЗ, труба ст. Д=800мм-7542,4м. инв. № 320019).</t>
  </si>
  <si>
    <t>по факту выполнения работ в течение 15 рабочих дней.</t>
  </si>
  <si>
    <t>Выполнение строительно-монтажных работ по объектам:
1. Водоснабжение объекта: "Тренировочный футбольный центр/спорткомплекс по ул. Кривенкова в 34 микрорайоне" (строительство водопроводной сети от точки врезки в существующий водопровод Ду=400 мм по ул. Кривенкова до границы земельного участка объекта: "Тренировочный футбольный центр/спорткомплекс по ул. Кривенкова в 34 микрорайоне").
2. Водоотведение объекта: "Тренировочный футбольный центр/спорткомплекс по ул. Кривенкова в 34 микрорайоне" (строительство канализационной сети от точки подключения в существующий самотечный коллектор Ду=400 мм по ул. Кривенкова до границы земельного участка объекта: "Тренировочный футбольный центр/спорткомплекс по ул. Кривенкова в 34 микрозайоне").
3. Водоотведение объекта "Физкультурно-оздоровительный комплекс в 34 микрорайоне" (строительство канализационной сети от точки подключения в существующий самотечный коллектор Ду=400 мм по ул. Кривенкова до границы земельного участка объекта: "Физкультурно-оздоровительный комплекс в 34 микрорайоне").
4. Водоснабжение объекта "Физкультурно-оздоровительный комплекс в 34 микрорайоне" (строительство водопроводной сети от точки врезки в существующий водопровод Ду=400 мм по ул. Кривенкова до границы земельного участка объекта: "Физкультурно-оздоровительный комплекс в 34 микрорайоне").</t>
  </si>
  <si>
    <t>Выполнение рабочей документации, строительно-монтажных и пусконаладочных работ по объекту: "Электроснабжение торговой площади по адресу: г. Липецк, пл. Заводская, 1" (строительство КЛ-0,4 кВ от ТП-492 до ВПУ-0,4 для торговой площади Заводская, д. 1; монтаж прибора учета в ВПУ-0,4 кВ от ТП-492 для торговой площади Заводская, д. 1).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</si>
  <si>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электроснабжению 73-х объектов.</t>
  </si>
  <si>
    <t>73
73</t>
  </si>
  <si>
    <t>71.12
42.22
42.21</t>
  </si>
  <si>
    <t>71.12.1
42.22.2
42.21</t>
  </si>
  <si>
    <t>Выполнение исходно-разрешительной (при необходимости), рабочей документации, строительно-монтажных и пусконаладочных работ по объекту: "Строительство эксплуатационной скважины на водозаборе "Дачный" (строительство эксплуатационной скважины № 6 на водозаборе, расположенном по адресу: Липецкая область, г. Липецк, п. Дачный, ул. Ярославская, 36).</t>
  </si>
  <si>
    <t>УСЛ ЕД
УСЛ ЕД
УСЛ ЕД</t>
  </si>
  <si>
    <t>1
1
1</t>
  </si>
  <si>
    <t>10 октября</t>
  </si>
  <si>
    <t>Ремонт здания котельной "108 квартал" ул. Гайдара, сооружение 23а, инв. №100290 (ремонт металлической дымовой трубы).</t>
  </si>
  <si>
    <t>Выполнение исходно-разрешительной (при необходимости), рабочей документации, строительно-монтажных и пусконаладочных работ по объектам:
1. "Электроснабжение торговой по адресу:г. Липецк, ул. Меркулова, д.14" (монтаж оборудования в РУ-0,4 кВ ТП-320).
2. "Электроснабжение торговой по адресу:г. Липецк, ул. Меркулова, д.14" (строительство КЛ-0,4 кВ от ТП-320 до ВПУ-0,4 кВ для торговой площади по ул. Меркулова, д.14; монтаж ПУ в ВПУ-0,4 кВ от ТП-320 для торговой площади по ул. Меркулова, д.14).</t>
  </si>
  <si>
    <t>июнь - 15 июля</t>
  </si>
  <si>
    <t>Выполнение корректировки рабочей документации, строительно-монтажных и пусконаладочных работ по объекту: "Электроснабжение здания автосервиса по адресу: г. Липецк, 34 микрорайон в Октябрьском округе" (строительство КТП в 34 микрорайоне" (монтаж трансформатора в новой КТП; монтаж узла учета в РУ-0,4 кВ новой КТП; монтаж ОПС в новой КТП; строительство КЛ-10 кВ от новой КТП до места врезки в КЛ-10 кВ, смонтированную по п. 1.1.5.1.33ПМ/17 ИП; строительство КЛ-0,4 кВ от новой КТП до здания автосервиса в 34 микрорайоне Октябрьском округе).</t>
  </si>
  <si>
    <t xml:space="preserve">май - 15 июля </t>
  </si>
  <si>
    <t>Оказание услуг по подготовке к поверке и поверке средств измерений (газовых счетчиков).</t>
  </si>
  <si>
    <t>май - сетнябрь</t>
  </si>
  <si>
    <t>71.12.16</t>
  </si>
  <si>
    <t>Оказание услуг по организации процесса реконструкции канализационного коллектора Заказчика в полосе отвода железной дороги на перегоне Сенцово - Липецк Юго-Востояной железной дороги.</t>
  </si>
  <si>
    <t>100% предоплата
(133,19992 в 21г.,
0 в 22г.,
0 в 23г.,
0 в 24г.)</t>
  </si>
  <si>
    <t>май 2021 - декабрь 2024</t>
  </si>
  <si>
    <t>Выполнение исходно-разрешительной, рабочей и проектной документации по объекту: "Реконструкция теплотрассы п. Дачный от ЦТП до т.1 трассы отопления по ул. Центральная,18 до зданий в/ч №11700, от ЦТП №2 до т. 1 (инв. № 13002544)".</t>
  </si>
  <si>
    <t>Поставка погружных насосных агрегатов.</t>
  </si>
  <si>
    <t>Выполнение исходно-разрешительной (при необходимости), рабочей документации, строительно-монтажных и пусконаладочных работ по объектам:
1. "Электроснабжение мини-рынка по адресу: г. Липецк, ул. Жуковского, 6 а" (строительство КЛ-0,4 кВ от ТП-727 до ВПУ-0,4 кВ для мини-рынка по ул. Жуковского, 6 а; монтаж прибора учета в ВПУ-0,4 кВ от ТП-727 для мини-рынка по ул. Жуковского, 6 а).
2. "Электроснабжение мини-рынка по адресу: г. Липецк, ул. Жуковского, 6 а" (монтаж оборудования в РУ-0,4 кВ КТП-727).</t>
  </si>
  <si>
    <t xml:space="preserve">19 июля </t>
  </si>
  <si>
    <t>Выполнение исходно-разрешительной документации, рабочей документации и строительно-монтажных работ по объектам:
1. Водоснабжение объекта"Физкультурно-оздоровительный комплекс в г. Липецке" (строительство водопроводной сети от точки врезки в существующий водопровод Ду=100 мм до границы земельного участка объекта: "Физкультурно-оздоровительный комплекс в г. Липецке").
2. Водоотведение объекта"Физкультурно-оздоровительный комплекс в г. Липецке" (строительство водопроводной сети от точки врезки в существующий водопровод Ду=100 мм до границы земельного участка объекта: "Физкультурно-оздоровительный комплекс в г. Липецке").</t>
  </si>
  <si>
    <t>Выполнение исходно-разрешительной документации, рабочей документации и строительно-монтажных работ по объектам:
1. Водоснабжение объекта "Детский сад (стр. № 25) в 32-33 микрорайонах г. Липецка" (строительство водопроводной сети от точки подключения в существующий водопровод Ду=400 мм по ул. Стаханова до границы земельного участка объекта: "Детский сад (стр. № 25) в 32-33 микрорайонах г. Липецка").
2. Водоотведение объекта "Детский сад (стр. № 25) в 32-33 микрорайонах г. Липецка" (строительство канализационной сети от точки подключения в существующий самотечный коллектор Ду=400 мм до границы земельного участка объекта: "Детский сад (стр. № 25) в 32-33 микрорайонах г. Липецка").</t>
  </si>
  <si>
    <t>28.25</t>
  </si>
  <si>
    <t>28.25.2</t>
  </si>
  <si>
    <t>Поставка вихревой воздуходувки EVL 147/43 3 ф.</t>
  </si>
  <si>
    <t>Ремонт транспортных средств МАЗ, КАМАЗ, ЗИЛ, отечественной тракторной и специальной техники.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</si>
  <si>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объектам:
1. "Электроснабжение платной автостоянки по адресу: г. Липецк, ул. Леонтия Кривенкова, земельный участок кад.№ 48:20:0043601:28495" (строительство КЛ-0,4 кВ от ТП-356 до ВПУ-0,4 кВ платной автостоянки по ул. Леонтия Кривенкова, земельный участок кад.№ 48:20:0043601:28495; монтаж прибора учета в ВПУ-0,4 кВ от ТП-356 для платной автостоянки по ул. Леонтия Кривенкова, земельный участок кад.№ 48:20:0043601:28495).
2. "Электроснабжение платной автостоянки по адресу: г. Липецк, ул. Леонтия Кривенкова, земельный участок кад.№ 48:20:0043601:28495" (монтаж трансформатора № 1 взамен существующего (инв. № 42112А) в ТП-356; монтаж оборудования в РУ-0,4 кВ ТП-356).
3. "Электроснабжение автомойки самообслуживания по адресу: г. Липецк, в 24 микрорайоне, земельный участок кад.№ 48:20:0043601:28424" (строительство КЛ-0,4 кВ от ТП-356 до ВПУ-0,4 кВ автомойки самообслуживания в 24 микрорайоне, земельный участок кад.№ 48:20:0043601:28424; монтаж прибора учета в ВПУ-0,4 кВ от ТП-356 до ВПУ-0,4 кВ для автомойки самообслуживания в 24 микрорайоне, земельный участок кад.№ 48:20:0043601:28424).</t>
  </si>
  <si>
    <t>3
3</t>
  </si>
  <si>
    <t>12 августа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</si>
  <si>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объекту "Электроснабжение ярмарки по адресу: г. Липецк, ул. Вермишева, д. 2" (строительство КЛ-0,4 кВ от ТП-242 до ВПУ-0,4 кВ для ярмарки по ул. Вермишева, д. 2; монтаж прибора учета в ВПУ-0,4 кВ от ТП-242 ярмарки по ул. Вермишева, д. 2).</t>
  </si>
  <si>
    <t>43.29</t>
  </si>
  <si>
    <t>43.29.11.120</t>
  </si>
  <si>
    <t>Капитальный ремонт участков воздушных теплотрасс диаметром 500 мм АО "ЛГЭК".</t>
  </si>
  <si>
    <t>31 июля</t>
  </si>
  <si>
    <t>Выполнение строительно-монтажных работ по объектам:
1. "Водоснабжение объекта: "Тренировочный футбольный центр/спорткомплекс по ул. Кривенкова в 34 микрорайоне" (строительство водопроводной сети от точки врезки в существующий водопровод Ду=400 мм по ул. Кривенкова до границы земельного участка объекта: "Тренировочный футбольный центр/спорткомплекс по ул. Кривенкова в 34 микрорайоне"
2. "Водоотведение объекта: "Тренировочный футбольный центр/спорткомплекс по ул. Кривенкова в 34 микрорайоне" (строительство канализационной сети от точки подключения в существующий самотечный коллектор Ду=400 мм по ул. Кривенкова до границы земельного участка объекта: "Тренировочный футбольный центр/спорткомплекс по ул. Кривенкова в 34 микрорайоне".</t>
  </si>
  <si>
    <t>05 июля</t>
  </si>
  <si>
    <t>Выполнение строительно-монтажных работ по объекту: "Замена сбросного коллектора (гребенки) с заменой запорной арматуры на станции перекачки ЦНС ул. Вермишева, 16 б соор.1 10 мкр. (инв. № 100225)".</t>
  </si>
  <si>
    <t>июнь - 30 сентября</t>
  </si>
  <si>
    <t>Выполнение строительно-монтажных работ по объектам:
1. "Водоотведение объекта "Физкультурно-оздоровительный комплекс в 34 микрорайоне" (строительство канализационной сети от точки подключения в существующий самотечный коллектор Ду=400 мм по ул. Кривенкова до границы земельного участка объекта: "Физкультурно-оздоровительный комплекс в 34 микрорайоне"
2. "Водоснабжение объекта "Физкультурно-оздоровительный комплекс в 34 микрорайоне" (строительство водопроводной сети от точки врезки в существующий водопровод Ду=400 мм по ул. Кривенкова до границы земельного участка объекта: "Физкультурно-оздоровительный комплекс в 34 микрорайоне".</t>
  </si>
  <si>
    <t xml:space="preserve">июнь </t>
  </si>
  <si>
    <t>Выполнение строительно-монтажных работ по объекту: "Замена котлов КВЖ-2-115Г (инв. № 400247, 400248, 400258, 14100719А) на котельной "Электроаппарат".</t>
  </si>
  <si>
    <t>июнь - 10 сентября</t>
  </si>
  <si>
    <t>Выполнение строительно-монтажных работ по объектам:
1. "Реконструкция участка теплотрассы по ул. Юношеская, 43 тепловой сети по ул. Ангарская, 2; ул. Детской, 2б,4,6,9,11,7,17; Ударников 8,10,10а; Геологическая, 5; Монтажников с заменой тепловой изоляции (инв. № 13002685А)"
2. "Реконструкция участка теплотрассы по ул. Ново-Весовая до домов 18,21,22 пос. Сырский Рудник (инв. № 13002694А); тепловой сети от котельной до мастерской по ул. Ново-Весовая пос. Сырский Рудник с заменой тепловой изоляции (инв. № 13002695А)".</t>
  </si>
  <si>
    <t>июнь - 30 июля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</si>
  <si>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объекту: "Электроснабжение многоэтажного многоквартирного жилого дома с отдельно стоящей котельной по ул. Котовского в г. Липецке по адресу: г. Липецк, кад.№ 48:20:0045602:359" (строительство КЛ-0,4 кВ от ТП-178 до ВРУ-0,4 кВ многоэтажного многоквартирного жилого дома по ул. Котовского , кад.№ 48:20:0045602:359).</t>
  </si>
  <si>
    <t>по факту, в течение 15 рабочих дней
(3 139,52279 в 21г.,
1 345,50975 в 22г.)</t>
  </si>
  <si>
    <t>август 2021</t>
  </si>
  <si>
    <t>август 2021 - 03 января 2022</t>
  </si>
  <si>
    <t>Выполнение исходно-разрешительной документации, рабочей документации по объекту: "Реконструкция высоковольтной воздушной линии 35 кВ от подстанции "Бугор" до подстанции "Город" с отпайкой на подстанцию "Водозабор №2" в городе Липецке (инв. № 340001) на участке от опоры № 1 до опоры № 5 с заменой ВЛ на КЛ, попадающей в зону строительства на земельном участке по адресу: г. Липецк, ул. Механизаторов, 15а (кад.№ 48:20:0046003:14)".</t>
  </si>
  <si>
    <t>1
36</t>
  </si>
  <si>
    <t>100% предоплата
(633,29 в 21г.,
1 266,58 в 22г.,
1 266,58 в 23г.,
633 29 в 24г.)</t>
  </si>
  <si>
    <t>июнь 2021 - 
май 2024</t>
  </si>
  <si>
    <t>26.51.20.121</t>
  </si>
  <si>
    <t>Оказание услуг по установке ДУТ (датчиков уровня топлива) на 56 транспортных средствах АО "ЛГЭК".</t>
  </si>
  <si>
    <t>Отдел логистики</t>
  </si>
  <si>
    <t>июнь - декабрь</t>
  </si>
  <si>
    <t>Выполнение корректировки документации по планировке территории (проекта планировки и проекта межевания) по объекту: "Реконструкция газопровода на котельной "Центролит" (инв. № 330016)" (реконструкция газопровода высокого давления на котельной "Центролит" (инв. № 330016)".</t>
  </si>
  <si>
    <t>234,00</t>
  </si>
  <si>
    <t>Выполнение строительно-монтажных работ по объектам:
1. "Водоснабжение объекта "Здание помольного отделения шлаков по ул. Подгоренская, вл. 14Б" (строительство водопроводной сети от точки врезки в существующий водопровод Ду=150 мм по ул. Подгоренская до границы земельного участка объекта: "Здание помольного отделения шлаков по ул. Подгоренская, вл. 14Б").
2. "Водоснабжение объекта "Художественные мастерские с пристройкой по ул. Студеновская, 39б" (строительство водопроводной сети от точки врезки в существующий водопровод Ду=50 мм (проложенный в районе домов №№ 37 и 39 по ул. Студеновская) до границы земельного участка объекта: "Художественные мастерские с пристройкой по ул. Студеновская, 39б").
3. "Водоснабжение объекта "Садовый домик на участке № 772 а в СТ "Машиностроитель-1" (строительство водопроводной сети от точки подключения в существующий водопровод Ду=100 мм, проложенный по ул. Крайняя до границы земельного участка объекта: "Садовый домик на участке № 772 а в СТ "Машиностроитель-1").
4. "Водоснабжение объекта "Жилой дом № 47а по ул. Верхняя"" (строительство водопроводной сети от точки врезки в существующий водопровод Ду=100 мм по ул. 2-я Крымская до границы земельного участка объекта: "Жилой дом № 47а по ул. Верхняя").</t>
  </si>
  <si>
    <t>15 октября</t>
  </si>
  <si>
    <t>Выполнение строительно-монтажных работ по объекту: "Реконструкция канализационной сети Д-500 мм по ул. 4-ая Пятилетка (труб. железоб. Д-500 мм), инв. № 321035".</t>
  </si>
  <si>
    <t>15 августа 2021</t>
  </si>
  <si>
    <t>Выполнение строительно-монтажных работ по объектам:
1."Водоснабжение объекта "Многоквартирный многоэтажный жилой дом со встроенно-пристроенными нежилыми помещениями и объектами инженерного обеспечения по ул. Московская, 151, 153" (строительство водопроводной сети от точки врезки в существующий водопровод Ду=300 мм по ул. Московская до границы земельного участка многоквартирного жилого дома по ул. Московская, 151,153"
2. "Водоотведение объекта "Многоквартирный многоэтажный жилой дом со встроенно-пристроенными нежилыми помещениями и объектами инженерного обеспечения по ул. Московская, 151, 153" (строительство канализационной сети от точки врезки в существующую канализационную сеть Ду=200 мм в районе дома № 151 и № 153 по ул. Московская до канализационных выпусков многоквартирного жилого дома по ул. Московская, 151,153".</t>
  </si>
  <si>
    <t>30 июля 2021</t>
  </si>
  <si>
    <t>Поставка бензиновой мотопомпы.</t>
  </si>
  <si>
    <t>июль 2021</t>
  </si>
  <si>
    <t>Выполнение предпроектного обследования бизнес-процессов и информационных систем АО "ЛГЭК" с целью внедрения программного продукта "1С: ERP. Управление предприятием 2" и переноса информационной системы 1С: УСО в существующую 1С "ERP: Управление предприятием 2".</t>
  </si>
  <si>
    <t>2.6.4. ""Информационные услуги"</t>
  </si>
  <si>
    <t>50 % предоплата, 50 % по факту</t>
  </si>
  <si>
    <t>25.29</t>
  </si>
  <si>
    <t>25.29.11</t>
  </si>
  <si>
    <t>Поставка мембранного бака.</t>
  </si>
  <si>
    <t>Проведение технического диагностирования котлов на котельных комплекса теплоснабжения на 2021 г.:
- котлы водогрейные НИИСТУ-5 котельной "Пансионат" инв. №14100394А, №14100395А, №14100396А;
- котлы водогрейные НИИСТУ-5 котельной "Школа-интернат №2" инв. №14100328А, №14100330А, №14100331А;
- котел паровой НИИСТУ-5 котельной "Школа-интернат №2" инв. №14100332А;
- котел водогрейный НИИСТУ-5, котельной "МСЧ Свободный Сокол", инв. №14100303А
- котлы водогрейные ЭЭ-1,0 котельной "МСЧ Свободный Сокол", инв. №14100882А, инв. №14100883А.</t>
  </si>
  <si>
    <t>Проведение экспертизы промышленной безопасности газопроводов и газового оборудования котельных комплекса теплоснабжения на 2021 год:
- газовое оборудование газорегуляторного пункта (ГРП) котельной "Центролит" (ул. Юношеская, 50), (экспертиза будет проводиться по части инв. № 200218 - газорегуляторный пункт РДУК-2-200);
- газовое оборудование ГРУ и котельной, (экспертиза будет проводиться по части инв. № 14400226А - узел учета газа в кот. по ул. Баумана);
- газовое оборудование и ГРУ котельной "Пансионат" (экспертиза будет проводиться по части инвентарного номера 14303621А – узел учета газа кот. Пансионат "Лесная сказка");
- газовое оборудование котельной "Школа-интернат №2" (ул. Северная, 39), (экспертиза будет проводиться по части инвентарного номера 433626 – узел учета газа);
- газопроводы и газовое оборудование котельной "Механизаторов" (ул. Механизаторов, 21) (экспертиза будет проводиться по части инвентарного номера 433315 – клапан предохранительный запорный с эл. магнитным исполнительным механизмом ПКНэ);
- газовое оборудование и ГРУ котельной "МСЧ Свободный Сокол", (экспертиза будет проводиться по части инвентарного номера 414574 – узел учета газа в котельной "МСЧ Свободный Сокол", ул. Ушинского, 10а);
- газопровод стальной внутри котельной инв. № 400237, котельной "Свободный Сокол" (пл. Заводская, 1, территория ООО ЛМЗ "Свободный Сокол");
- газопроводы и газовое оборудование газорегуляторной установки (ГРУ) котельной "Свободный Сокол", (экспертиза будет проводиться по части инвентарного номера 14101426А – узел учета газа);
- газопроводы и газовое оборудование котельной "Школа № 26" (ул. Зои Космодемьянской, 178А), (экспертиза будет проводиться по части инвентарного номера 14100943А – счетчик газа);
- газопроводы и газовое оборудование ГРП котельной "Водозабор № 3" (Лебедянское шоссе), (экспертиза будет проводиться по части инвентарного номера 13000040А – газопровод стальной).</t>
  </si>
  <si>
    <t>71.12
43.99</t>
  </si>
  <si>
    <t>71.12.1
43.99</t>
  </si>
  <si>
    <t>Выполнение проектной документации, рабочей документации, строительно-монтажных и пусконаладочных работ по объекту: "Замена котлов КСВА 1.0 ГH (411228) (инв. № 400244), НСВа-1.0Г (411292) (инв. № 400260), КВа-10 ул. Ушинского (411304) (инв. № 400266) на котельной "13 квартал"".</t>
  </si>
  <si>
    <t>по факту, в течение 15 рабочих дней
(7 330,00 в 21г.,
1 880,00 в 22г.)</t>
  </si>
  <si>
    <t>сентябрь 2021 - март 2022</t>
  </si>
  <si>
    <t>Оказание услуг доступа к сети интернет:
- котельная "Липецкие узоры";
- котельная "Северный Рудник";
- котельная "Школа № 22".</t>
  </si>
  <si>
    <t>по факту
(27,0 в 21г.,
54,0 в 22г.,
54,0 в 23г.)</t>
  </si>
  <si>
    <t>01 июля 2021 - 
31 декабря 2023</t>
  </si>
  <si>
    <t>Выполнение строительно-монтажных работ по объектам:
1. "Водоснабжение объекта: "Тренировочный футбольный центр/спорткомплекс по ул. Кривенкова в 34 микрорайоне" (строительство водопроводной сети от точки врезки в существующий водопровод Ду=400 мм по ул. Кривенкова до границы земельного участка объекта: "Тренировочный футбольный центр/спорткомплекс по ул. Кривенкова в 34 микрорайоне"
2. "Водоотведение объекта: "Тренировочный футбольный центр/спорткомплекс по ул. Кривенкова в 34 микрорайоне" (строительство канализационной сети от точки подключения в существующий самотечный коллектор Ду=400 мм по ул. Кривенкова до границы земельного участка объекта: "Тренировочный футбольный центр/спорткомплекс по ул. Кривенкова в 34 микрозайоне".</t>
  </si>
  <si>
    <t>Выполнение исходно-разрешительной, рабочей и проектной документации, строительно-монтажных и пусконаладочных работ по объектам:
1. "Электроснабжение парка по почтовому адресу ориентира: г. Липецк, проспект имени 60-летия СССР, владение 36":
II этап
- "Строительство новой КТП в парке Победы; монтаж трансформатора в новой КТП; монтаж пожарно-охранной сигнализации в новой КТП; монтаж узла учета в РУ-0,4 кВ новой ТП; строительство КЛ-10 кВ от врезки КЛ-10 кВ "РП-18-ТП-882 "А" до новой КТП";
2. "Электроснабжение объекта: "парк" по почтовому адресу ориентира: г. Липецк, проспект имени 60-летия СССР, владение 36":
- "Строительство КЛ-10 кВ от КТП-319 до новой КТП для парка на проспекте имени 60-летия СССР, владение 36".</t>
  </si>
  <si>
    <t>11 октября</t>
  </si>
  <si>
    <t>Выполнение исходно-разрешительной документации (при необходимости), рабочей документации, строительно-монтажных по объектам:
1. "Водоснаб-ие объекта "Многоэтажное жилое здание (стр. № 1) в р-не ул. В. Музыки и М. Трунова в г. Липецке" (строит-во водопроводной сети от точки подключения в существующий водопровод Ду=400 мм по объекту: "Многоэтажное жилое здание (стр. № 1) в р-не улиц В. Музыки и М. Трунова в г. Липецке).
2. "Водоснаб-ие объекта "Многоэтажное жилое здание (стр. № 2) в р-не ул. В. Музыки и М. Трунова в г. Липецке" (строит-во водопроводной сети от точки подключения в существующий водопровод Ду=400 мм по объекту: "Многоэтажное жилое здание (стр. № 2) в районе ул. В. Музыки и М. Трунова в г. Липецке).
3. "Водоотвед-ие объекта "Многоэтажное жилое здание (строительный № 2) в р-не ул. В. Музыки и М. Трунова в г. Липецке" (строит-во канализационной сети от точки подключения в существ. самотечный коллектор Ду=400 мм, по ул. В. Музыки до проектир. КНС объекта: "Многоэтажное жилое здание (строительный № 2) в р-не ул. В. Музыки и М. Трунова в г. Липецке).
4. "Водоотведение объекта "Многоэтажное жилое здание (строительный № 1) в р-не ул. В. Музыки и М. Трунова в г. Липецке" (строит-во канализационной сети от точки подключения в существ. самотечный коллектор Ду=400 мм, по ул. В. Музыки до проектир. КНС объекта: "Многоэтажное жилое здание (строительный № 1) в р-не ул. В. Музыки и М. Трунова в г. Липецке).</t>
  </si>
  <si>
    <t>по факту, в течение 15 рабочих дней
(759,27840 в 21г.,
6 833,50560 в 22г.)</t>
  </si>
  <si>
    <t>сентябрь 2021</t>
  </si>
  <si>
    <t>Капитальный ремонт теплотрассы по ул. Рыбалко инв. №330436 (8м трубы ф159мм – надземка, 60м трубы ф159мм – в футляре).</t>
  </si>
  <si>
    <t xml:space="preserve">01 октября </t>
  </si>
  <si>
    <t>Выполнение исходно-разрешительной (при необходимости), разработке (корректировке) рабочей документации, строительно-монтажных и пусконаладочных работ о объектам:
1. "Электроснабжение административного здания по адресу: г. Липецк, земельный участок кад.№ 48:20:0044101:2351"
2. "Электроснабжение садового домика по адресу: г. Липецк, СНТ "Дачный-1", участок № 491"
3. "Электроснабжение гаража по адресу: г. Липецк, гаражно-строительный кооператив "Сокол", гараж № 1115"
4. "Электроснабжение гаража по адресу: г. Липецк, гаражный кооператив "Центральный" по ул. Промышленная, гараж № 351"
5. "Электроснабжение садового домика по почтовому адресу ориентира: г. Липецк, СНТ "Горняк-1", участок № 722"
6. "Электроснабжение жилого дома по почтовому адресу ориентира: г. Липецк, ул. Речная, дом 45"
7. "Электроснабжение садового домика по адресу: г. Липецк, территория садоводческого некоммерческого товарищества "Тепличное", линия 24, участок 856"
8. "Электроснабжение кирпичного гаража № 18 по адресу: г. Липецк, ул. Папина, во дворе дома № 21/2"
9. "Электроснабжение строящегося индивидуального жилого дома по почтовому адресу ориентира: г. Липецк, земельный участок кад.№ 48:02:0990101:4952".</t>
  </si>
  <si>
    <t>03 августа 2021</t>
  </si>
  <si>
    <t>74.90.23</t>
  </si>
  <si>
    <t>74.90.12.123</t>
  </si>
  <si>
    <t>Оказание услуг связанных с оформлением имущественных прав на построенные и реконструированные объекты недвижимости АО "ЛГЭК", оформлением прав на земельные участки, а также иных услуг связанных с имущественными и земельными отношениями.</t>
  </si>
  <si>
    <t>2.2.1. "ФОТ (с подоход.налогом)"</t>
  </si>
  <si>
    <t>Оказание услуг по организации отдыха детей работников АО "ЛГЭК".</t>
  </si>
  <si>
    <t>ДАиСВ</t>
  </si>
  <si>
    <t>100% предоплата не позднее дня начала смены</t>
  </si>
  <si>
    <t>июнь - июль</t>
  </si>
  <si>
    <t>71.12.63</t>
  </si>
  <si>
    <t>71.12.40.130</t>
  </si>
  <si>
    <t>Услуги по экспертизе соответсвия Лаборатории контроля качества вод АО "ЛГЭК" критериям аккредитации испытательных лабораторий (центров), для целей подтверждения компетенции и расширения области аккредитации.</t>
  </si>
  <si>
    <t>Ремонт асфальтобетонного покрытия придомовой внутриквартальной территории после ремонта объектов АО "ЛГЭК".</t>
  </si>
  <si>
    <t>декабрь</t>
  </si>
  <si>
    <t>Ремонт плиточного покрытия после ремонта объектов АО "ЛГЭК".</t>
  </si>
  <si>
    <t>Ремонт теплотрассы распределительной по ул. Пожарского-Франко, инв. № 331557 (24м трубы ф325мм.).</t>
  </si>
  <si>
    <t>01 ноября</t>
  </si>
  <si>
    <t>Ремонт теплотрассы распределительной по ул. Пожарского-Франко, инв. № 331557 (замена сильфонного компенсатора ф500мм – 1шт.).</t>
  </si>
  <si>
    <t>Выполнение строительно-монтажных работ по объектам:
1. "Водоснабжение объекта "Садовый домик на земельном участке № 1159 в СО "Сокол-2" (строительство водопроводной сети от точки подключения в существующий водопровод Ду=100 мм, проложенный в районе домов № 25-29 по ул. Брюллова до границы земельного участка объекта: "Садовый домик на земельном участке № 1159 в СО "Сокол-2").
2. "Водоснабжение объекта "Садовый домик на земельном участке № 1158 в СО "Сокол-2" (строительство водопроводной сети от точки подключения в существующий водопровод Ду=100 мм, проложенный в районе домов № 25-29 по ул. Брюллова до границы земельного участка объекта: "Садовый домик на земельном участке № 1158 в СО "Сокол-2").</t>
  </si>
  <si>
    <t>15 августа</t>
  </si>
  <si>
    <t>Поставка счетчиков электроэнергии.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</si>
  <si>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объектам:
1. "Электроснабжение нежилого помещения по адресу: г. Липецк, ул. Лебедянское Шоссе, 1-В" (реконструкция оборудования РУ-0,4 кВ РП-24 инв. № 432544).
2. "Электроснабжение нежилого помещения по адресу: г. Липецк, Лебедянское Шоссе, 1-В" (строительство КЛ-0,4 кВ от РП-24 до ВПУ-0,4 кВ для нежилого помещения по Лебедянское Шоссе, 1-В; монтаж прибора учета в ВПУ-0,4 кВ от РП-24 нежилого помещения по Лебедянское Шоссе, 1-В).</t>
  </si>
  <si>
    <t>17 сентября</t>
  </si>
  <si>
    <t>август 2021 - июль 2022
(307 в 21г.,
323 в 22г.)</t>
  </si>
  <si>
    <t>июль 2021 - август 2021</t>
  </si>
  <si>
    <t>август 2021 - 
август 2022</t>
  </si>
  <si>
    <t>Выполнение исходно-разрешительной документации, рабочей документации, строительно-монтажных и пусконаладочных работ по объекту: "Электроснабжение объекта: "Строительство нового поликлинического корпуса ГУЗ "Липецкая городская детская больница в г. Липецке" по почтовому адресу ориентира: г. Липецк, ул. Гагарина, д. 115/4" (строительство новой ТП по ул. Гагарина; монтаж трансформатора № 1 в новой ТП; монтаж трансформатора № 2 в новой ТП; монтаж оборудования в РУ-6 кВ новой ТП; монтаж оборудования в РУ-0,4 кВ новой ТП; монтаж пожарно-охранной сигнализации в новой ТП; строительство КЛ-6 кВ от ТП-219 до новой КТП; строительство КЛ-0,4 кВ от новой ТП до нового поликлинического корпуса по ул. Гагарина, д. 115/4).</t>
  </si>
  <si>
    <t>29 ноября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</si>
  <si>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электроснабжению 29-ти объектов.</t>
  </si>
  <si>
    <t>29
29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</si>
  <si>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электроснабжению 48-ми объектов.</t>
  </si>
  <si>
    <t>48
48</t>
  </si>
  <si>
    <t>16 октября</t>
  </si>
  <si>
    <t>Выполнение исходно-разрешительной, рабочей документации, строительно-монтажных и пусконаладочных работ по объекту: "Реконструкция (вынос) воздушной линии 6 кВ от П/СТ БУГОР-КТП-304 (инв. №340508) проходящей над навесом с подъемниками и над зданием автомойки "Бумеранг", расположенных по адресу: г. Липецк, ул. Сырская, строение 96".</t>
  </si>
  <si>
    <t>29 сентября</t>
  </si>
  <si>
    <t>71.12
41.22
42.21</t>
  </si>
  <si>
    <t>71.12.1
42.22
42.21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</si>
  <si>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объекту: "Строительство эксплуатационных скважин на водозаборе "Матырский"" (строительство эксплуатационной скважины № 18 на водозаборе, расположенном по адресу: Липецкая область, Грязинский район, Балашовское лесничество, Ленинский лесхоз, квартал 54).</t>
  </si>
  <si>
    <t>по факту, в течение 15 рабочих дней
(3 284,00 в 21г.,
2 236,00 в 22г.)</t>
  </si>
  <si>
    <t>30 марта 2022</t>
  </si>
  <si>
    <t>28.13.31</t>
  </si>
  <si>
    <t>Поставка запасных частей к насосам.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</si>
  <si>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электроснабжению 27-ми объектов.</t>
  </si>
  <si>
    <t>27
27</t>
  </si>
  <si>
    <t>05 октября</t>
  </si>
  <si>
    <t>Капитальный ремонт канализационной сети от ст. "Казинка" пос. Дачный, инв. № 322470А.</t>
  </si>
  <si>
    <t xml:space="preserve">июль - 01 ноября </t>
  </si>
  <si>
    <t>Выполнение строительно-монтажных работ по объекту: "Водоснабжение объекта "Жилой дом № 33б по ул. Полярная" (строительство водопроводной сети от точки врезки в существующий водопровод Ду=57 мм по ул. Полярная до границы земельного участка объекта: "Жилой дом № 33б по ул. Полярная").</t>
  </si>
  <si>
    <t>30 августа 2021</t>
  </si>
  <si>
    <t>Выполнение исходно-разрешительной документации, рабочей документации, строительно-монтажных по объектам:
1. "Водоснаб-ие объекта "Рек-ция станции Чугун II ЮВЖД" (строит-во водопроводной сети от точки врезки в существ. водопровод Ду=500 мм до границы зем. уч. объекта: "Рек-ция станции Чугун II ЮВЖД").
2. "Водоснаб-ие объекта "Многоэтажное многоквартирное жилое здание и подземная автостоянка в микр-не Университетский в г. Липецке" (строит-во водопроводной сети от точки подключения в существ. водопровод Ду=500 мм по ул. Политехническая по объекту: "Многоэтажное многоквартирное жилое здание и подземная автостоянка в микр-не Университетский в г. Липецке").
3. "Водоотведение объекта "Многоэтажное многоквартирное жилое здание и подземная автостоянка в микрорайоне Университетский в г. Липецке"" (строительство канализационной сети от точки подключения в существующую канализационную сеть Ду=160 мм, проложенной в районе дома № 5 по ул. Политехническая по объекту: "Многоэтажное многоквартирное жилое здание и подземная автостоянка в микрорайоне Университетский в г. Липецке").</t>
  </si>
  <si>
    <t>по факту, в течение 15 рабочих дней
(491,58120 в 21г.,
4 424,23080 в 22г.)</t>
  </si>
  <si>
    <t>84.11.11</t>
  </si>
  <si>
    <t>Агентский договор на оказание услуг приема от физических лиц заявлений о внесении изменений в лицевые счета по оплате коммунальных услуг, поставляемых АО "ЛГЭК".</t>
  </si>
  <si>
    <t>не определена</t>
  </si>
  <si>
    <t>по факту, в течение 30 рабочих дней
(3000 в 21г.,
3000 в 22г.)</t>
  </si>
  <si>
    <t>июнь 2022</t>
  </si>
  <si>
    <t>43.91</t>
  </si>
  <si>
    <t>43.91.19.110</t>
  </si>
  <si>
    <t>Ремонт кровли здания энергоблока котельной "Центролит" по ул. Юношеская, 50, инв. № 11100229А.</t>
  </si>
  <si>
    <t>июль - 01 октября</t>
  </si>
  <si>
    <t>Выполнение строительно-монтажных работ по объекту: "Реконструкция сборного коллектора (байпаса) с установкой запорной арматуры на станции перекачки № 1 ул. 20 Партсъезда,10 Б, соор.1 (инв. № 100060)".</t>
  </si>
  <si>
    <t>август - 
30 сентября</t>
  </si>
  <si>
    <t>74.90.22</t>
  </si>
  <si>
    <t>74.90.12.122</t>
  </si>
  <si>
    <t>Оказание услуг по определению рыночной стоимости права временного владения и пользования движимым и недвижимым имуществом, относящимся к деятельности по водоснабжению и водоотведению.</t>
  </si>
  <si>
    <t>2.6.19.1. "Консультации. Оценка имущества"</t>
  </si>
  <si>
    <t>Дирекция по правовым вопросам</t>
  </si>
  <si>
    <t>июль - август</t>
  </si>
  <si>
    <t>1. Капитальный ремонт теплотрассы от кот. до кот. 18 школа, инв. № 330436 (Теплосеть по ул. Рыбалко, ф159мм).
2. Капитальный ремонт теплотрассы распределительной по ул. Пожарского – Франко, инв. № 331557 (замена сильфонных компенсаторов по ул. Пожарского).
3. Капитальный ремонт теплотрассы распределительной по ул. Пожарского–Франко, инв. № 331557 (ремонт теплосети 24 м).</t>
  </si>
  <si>
    <t>август - 01 октября</t>
  </si>
  <si>
    <t>24.10
24.10</t>
  </si>
  <si>
    <t>Т
ШТ</t>
  </si>
  <si>
    <t>1,145
40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</si>
  <si>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объектам:
1. "Электроснабжение многоквартирного жилого дома по ул. Адмирала Нахимова, 5 по адресу: г. Липецк, ул. Нахимова, д. 5" (монтаж оборудования в РУ-0,4 кВ КТП-185; монтаж узла учета в РУ-0,4 кВ ТП-486; монтаж узла учета в РУ-0,4 кВ КТП-185).
2. "Электроснабжение многоквартирного жилого дома по ул. Адмирала Нахимова, 5 по адресу: г. Липецк, ул. Нахимова, д. 5" (строительство КЛ-0,4 кВ от ТП-185 до ВРУ-0,4 кВ для многоквартирного жилого дома по ул. Нахимова, д. 5).</t>
  </si>
  <si>
    <t>20 сентября</t>
  </si>
  <si>
    <t>Оказание услуг по описанию границ охранных зон объектов электросетевого хозяйства в целях внесения сведений в Единый государственный реестр недвижимости.</t>
  </si>
  <si>
    <t>август 2021 - август 2026
(5 725,20 в 21г.,
13 740,48 в 22г.,
13 740,48 в 23г.,
13 740,48 в 24г.,
13 740,48 в 25г.,
8 015,28 в 26г..)</t>
  </si>
  <si>
    <t>август 2021 - 
август 2026</t>
  </si>
  <si>
    <t>Разработка, согласование и утверждение "Технического проекта разработки участка Липецкого месторождения подземных вод по водозабору "Сырский-1", расположенного по адресу: Липецкая область, г. Липецк, ул. Катукова, владение 3".</t>
  </si>
  <si>
    <t>август - декабрь</t>
  </si>
  <si>
    <t>33.12</t>
  </si>
  <si>
    <t>33.12.12</t>
  </si>
  <si>
    <t>Ремонт гидравлической системы на экскаваторе ЕК 18-20 гос. № 11-23 УУ.</t>
  </si>
  <si>
    <t xml:space="preserve">27.33.13.160 </t>
  </si>
  <si>
    <t>Поставка мягких пускателей.</t>
  </si>
  <si>
    <t>2.14.2. Инвестиции (материалы)"</t>
  </si>
  <si>
    <t>Выполнение строительно-монтажных и пусконаладочных работ по объектам:
1. "Электроснабжение многоэтажного многоквартирного жилого здания с подземной автостоянкой и объектами соцкультбыта по адресу: г. Липецк, ул. Мусоргского, д. 3а" (строительство новой ТП по ул. Мусоргского; монтаж трансформатора №1 в новой ТП; монтаж трансформатора №2 в новой ТП; монтаж оборудования в РУ-6 кВ новой ТП; монтаж оборудования в РУ-0,4 кВ новой ТП; монтаж узла учета в РУ-0,4 кВ новой ТП; монтаж пожарно-охранной сигнализации в новой ТП; строительство КЛ-6 кВ от врезки в КЛ 6 кВ "ТП-803 -ТП-1120" до новой ТП; строительство КЛ-0,4 кВ от новой ТП до многоэтажного многоквартирного жилого здания с подземной автостоянкой и объектами соцкультбыта по ул. Мусоргского, д. 3а).
2. "Электроснабжение фитнес центра по адресу: г. Липецк, 34 микрорайон, земельный участок кад.№ 48:20:0043601:254" (строительство новой ТП в 34 микрорайоне; монтаж трансформатора №1 в новой ТП; монтаж трансформатора №2 в новой ТП; монтаж оборудования в РУ-10 кВ новой ТП; монтаж оборудования в РУ-0,4 кВ новой ТП; монтаж узла учета в РУ-0,4 кВ новой ТП; монтаж пожарно-охранной сигнализации в новой ТП; строительство КЛ-10 кВ от РП-50 до новой ТП; строительство КЛ-10 кВ от новой ТП до места врезки в КЛ-10 кВ, смонтированную по п. 1.1.5.1.33ПМ/17).</t>
  </si>
  <si>
    <t>август - 
20 октября</t>
  </si>
  <si>
    <t>Выполнение исходно-разрешительной, рабочей документации, строительно-монтажных работ по объекту:"Водоотведение объекта "Административное здание с подземной автостоянкой в районе ул. Шерстобитова С.М." (построенный самотечный коллектор Ду=160мм, проложенный к административному зданию с магазином на территории общественно-торгового центра 7го жилого района до границы земельного участка объекта: "Административное здание с подземной автостоянкой в районе ул. Шерстобитова С.М.").</t>
  </si>
  <si>
    <t>по факту, в течение 15 рабочих дней
(338,6208 в 21г.,
145,1232 в 22г.)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</si>
  <si>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электроснабжению 20-ти объектов.</t>
  </si>
  <si>
    <t>20
20</t>
  </si>
  <si>
    <t>август - 18 декабря</t>
  </si>
  <si>
    <t>Поставка катионита Токем-100 Na-форма.</t>
  </si>
  <si>
    <t>62.01.11</t>
  </si>
  <si>
    <t>Разработка сайта и доработка мобильного приложения АО "ЛГЭК".</t>
  </si>
  <si>
    <t>по факту
(0 в 21г.,
2 285,62667 в 22г.)</t>
  </si>
  <si>
    <t>август 2021</t>
  </si>
  <si>
    <t>август 2021 - 
31 марта 2022</t>
  </si>
  <si>
    <t>Выполнение рабочей документации, строительно-монтажных работ по прокладке труб методом горизонтально-направленного бурения по объекту: "Электроснабжение объекта: общественное пространство "Остров Зеленый" по адресу: г. Липецк, на острове реки Воронеж в районе центрального городского пляжа, земельный участок кад.№ 48:20:0038601:3" (строительство ЛЭП-6 кВ от ВЛ-6 кВ "от ТП-175 до ТП-189 отпайка на КТП-484" до новой КТП).</t>
  </si>
  <si>
    <t>10 сентября</t>
  </si>
  <si>
    <t>Поставка насосных агрегатов и шкафов управления:
Лот 1: Поставка насосных агрегатов.</t>
  </si>
  <si>
    <t>Поставка насосных агрегатов и шкафов управления:
Лот 2: Поставка шкафов управления.</t>
  </si>
  <si>
    <t>43.11.10.000</t>
  </si>
  <si>
    <t>Выполнение демонтажных работ по объектам:
1. "Ликвидация объекта: "Дымовая труба (на существующем фундаменте) кот. по ул. Ковалева" (инв. № 281001)";
2. "Ликвидация объекта: "Дымовая труба металлическая кот. больницы НЛМК" (инв. № 200228)".</t>
  </si>
  <si>
    <t>август - сентябрь</t>
  </si>
  <si>
    <t>20 октября</t>
  </si>
  <si>
    <t>Оказание услуг по круглосуточной охране объектов АО "ЛГЭК" на четвертый квартал 2021 года.</t>
  </si>
  <si>
    <t>сентябрь - декабрь</t>
  </si>
  <si>
    <t>Гарантийное техническое обслуживание ТС марки KOMATSU.</t>
  </si>
  <si>
    <t>Транспортная служба КВС</t>
  </si>
  <si>
    <t>предоплата
(150 в 21г.,
150 в 22г.)</t>
  </si>
  <si>
    <t>август 2021 - 
июль 2022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</si>
  <si>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электроснабжению объектов в г. Липецк:
1. "Базовой станции сотовой связи № 31819 в районе СНТ "Спутник", II массив, в районе земельного участка с кад. номером 48:20:0010801:306" (строительство (достройка) КЛ-0,4 кВ; монтаж ПУ).
2. "Садового домика в СТ "Студеновское", участок № 1, 4-я дорога, участок № 165" (строительство (достройка) ВЛ-0,4 кВ; монтаж ПУ).
3. "Садового домика в СНТ "Надежда", линия 16, участок № 251" (строительство (достройка) ВЛ-0,4 кВ; монтаж ПУ).
4. "Жил. дома по ул. Гастелло, 2" (строительство (достройка) ВЛ-0,4 кВ; монтаж ПУ).
5. "Садового домика в СТ "Металлург-6", уч. № 4, ул. № 8 "а"" (строительство (достройка) ВЛ-0,4 кВ; монтаж ПУ).
6. "Индивидуального жил. дома по ул. Свободный Сокол, зем. уч. 48" (строительство (достройка) ВЛ-0,4 кВ; монтаж ПУ).
7. "Садового домика в НТС "Металлург-3", улица № 29, земельный участок № 13" (строительство (достройка) ВЛ-0,4 кВ; монтаж ПУ).
8. "Базовой станции сотовой связи № 31825 "Матырский Нектарная" по в п. Матырский, ул. Нектарная, в р-не зем. уч. с кад. № 48:02:0940172:424" (строительство (достройка) ВЛ-0,4 кВ; монтаж ПУ).
9. "Садового домика в СНТ "Монтажник", уч. № 730-а" (строительство (достройка) ВЛ-0,4 кВ; монтаж ПУ).
10. "Садового домика в СНТ "Тепличное", линия 33, уч. № 1549" (строительство (достройка) ВЛ-0,4 кВ; монтаж ПУ).
11. "Садового домика в СТ "Металлург-3", улица № 29, зем. уч. № 14" (строительство (достройка) ВЛ-0,4 кВ; монтаж ПУ).
12. "Садового домика в СНП "имени И.В. Мичурина", ул. Железнодорожная, уч. № 61" (строительство (достройка) ВЛ-0,4 кВ; монтаж ПУ).
13. "Объектов придорожного сервиса по адресу Елецкое шоссе, зем. уч. кад.№ 48:20:0010601:54" (строительство новой МТП по Елецкому шоссе; монтаж узла учета в РУ-0,4 кВ; монтаж ОПС в новой МТП; строительство ВЛ-10 кВ; строительство ВЛ-0,4 кВ; монтаж ПУ).</t>
  </si>
  <si>
    <t>28 ноября</t>
  </si>
  <si>
    <t>26.51.63.130</t>
  </si>
  <si>
    <t>Поставка трехфазных приборов учета электроэнергии.</t>
  </si>
  <si>
    <t>Выполнение строительно-монтажных работ по объекту: "Строительство "Организация зон санитарной охраны первого пояса водозабора № 3, расположенного по адресу: г. Липецк, шоссе Лебедянское, владение 6" (1-ая часть III этапа: подготовительные работы, ограждение, устройство проездов, наружное освещение).</t>
  </si>
  <si>
    <t>по факту, в течение 15 рабочих дней
(7 464,00 в 21г.,
727,2492 в 22г.)</t>
  </si>
  <si>
    <t>сентябрь 2021 - январь 2022</t>
  </si>
  <si>
    <t>Выполнение исходно-разрешительной документации (при необходимости), рабочей документации, строительно-монтажных и пусконаладочных работ по электроснабжению объектов в г. Липецк:
1. "Сад. д. в СНТ "Металлург-2" ОАО НЛМК, линия № 8, сад. участок № 393" (монтаж ПУ на опоре ВЛ-0,4 кВ; строительство (достройка) ВЛ-0,4 кВ).
2. "Сад. д. в СДТ "Металлург-1", Липецкое садоводческое потребительское общество "Металлург-1", квартал III, уч. № 380" (монтаж ПУ на опоре ВЛ-0,4 кВ; строительство (достройка) ВЛ-0,4 кВ).
3. "Сад. д. на тер. СДТ "Тракторостроитель-2", д. бн, уч. 21" (монтаж ПУ на опоре ВЛ-0,4 кВ; строительство (достройка) ВЛ-0,4 кВ).
4. "Сад. д. в СНТ "Кооператор", линия 1, уч. № 26" (строительство (достройка) ВЛ-0,4 кВ; монтаж ПУ на опоре ВЛ-0,4 кВ).
5. "Сад. д. в СНП "Мечта", уч. № 721" (строительство (достройка) ВЛ-0,4 кВ; монтаж ПУ на опоре ВЛ-0,4 кВ).
6. "Строящегося жилого дома на зем. уч. кад. № 48:02:0990101:4965" (строительство (достройка) ВЛ-0,4 кВ; монтаж ПУ на опоре ВЛ-0,4 кВ).
7. "Нежилых помещений административно-бытового корпуса по ул. Механизаторов, д. 13г, помещ. 3, помещ. 5, помещ. 7" (монтаж оборудования в РУ-0,4 кВ ТП-195; строительство ЛЭП-0,4 кВ; монтаж ПУ на опоре ВЛ-0,4 кВ).
8. "Контейнера связи по ул. Космонавтов в районе здания № 37 а" (строительство (достройка) ВЛ-0,4 кВ; монтаж ПУ на опоре ВЛ-0,4 кВ).
9. "Базовой станции сотовой связи № 35101 "Коровино" по ул. Буденного" (строительство (достройка) ВЛ-0,4 кВ; монтаж ПУ на опоре ВЛ-0,4 кВ).
10. "Сад.д. в СНТ "Горняк-1", уч. № 33-У" (строительство (достройка) ВЛ-0,4 кВ).
11. "Котельной "Угловая" по ул. Угловая, строение 12" (монтаж силового трансформатора № 1 в ТП-114, взамен существующего инв. № 445029; монтаж силового трансформатора № 2 в ТП-114, взамен существующего инв. № 445030; монтаж узла учета в РУ-0,4 кВ ТП-114).</t>
  </si>
  <si>
    <t>11
11</t>
  </si>
  <si>
    <t>20 декабря 2021</t>
  </si>
  <si>
    <t>Поставка насосного агрегата 1Д 1250-63а Q=1100 м3/час; H=52,5 м.в.с. с электродвигателем ДАВ-250-4УЗ, N=250 кВт, n=1450 об/мин.</t>
  </si>
  <si>
    <t>Выполнение строительно-монтажных работ по объекту: "Реконструкция канализации ул. Горького, 7, 9 (труба керамическая д150-159,71 м) (инв. № 320585)".</t>
  </si>
  <si>
    <t>Оказание транспортных услуг специализированным транспортом (самосвальным типом, грузоподъемностью 8-10 т).</t>
  </si>
  <si>
    <t>Оказание транспортных услуг специализированным транспортом:
Лот 2. Оказание транспортных услуг специализированным транспортом (самосвальным типом, грузоподъемностью 20 т).</t>
  </si>
  <si>
    <t>Оказание транспортных услуг специализированным транспортом (автокран).</t>
  </si>
  <si>
    <t>Ремонт гидравлической системы транспортного средства ЕК 18-20.</t>
  </si>
  <si>
    <t>27.11</t>
  </si>
  <si>
    <t>27.11.50.120</t>
  </si>
  <si>
    <t>Поставка частотных преобразователей.</t>
  </si>
  <si>
    <t>24.10
24.10
24.10
24.10</t>
  </si>
  <si>
    <t>ШТ
М
Т
КГ</t>
  </si>
  <si>
    <t>130
120
3,272
65</t>
  </si>
  <si>
    <t>Оказание транспортных услуг специализированным транспортом (бульдозер Б-170 отвал прямой или полусферический, рыхлитель однозубый или многозубый) или аналог.</t>
  </si>
  <si>
    <t>Поставка насосов:
Лот № 1. Поставка насоса FLYGT.</t>
  </si>
  <si>
    <t>шт</t>
  </si>
  <si>
    <t>Поставка насосов:
Лот № 2. Поставка насоса Иртыш.</t>
  </si>
  <si>
    <t>Капитальный ремонт напорного коллектора от главной насосной станции до объединенных канал-х сооружений (Ф1020-7916), инв. № 320001, ремонт трубопровода.</t>
  </si>
  <si>
    <t>Оказание услуг по вводу в эксплуатацию (первичный и повторный) установленных приборов учета и услуг по проверке состояния и достоверности предоставляемых потребителями сведений о показаниях приборов учета, установленных у собственников и пользователей помещений (жилых и нежилых), расположенных в многоквартирных домах, частных домовладений – потребителей АО "ЛГЭК" (контрольное обслуживание).</t>
  </si>
  <si>
    <t>по факту оказания услуг
ноябрь 2021 - октябрь 2022
(2 100 в 21г.,
6 300 в 22 г.)</t>
  </si>
  <si>
    <t>октябрь 2021 - сентябрь 2022</t>
  </si>
  <si>
    <t>Поставка насосных агрегатов с электродвигателем.</t>
  </si>
  <si>
    <t>ноябрь</t>
  </si>
  <si>
    <t>30 декабря</t>
  </si>
  <si>
    <t>Выполнение строительно-монтажных и пусконаладочных работ по объекту: "Перезавод КЛ-6 кВ на ПС "Бугор" из старых КРУН-6 кВ и ЗРУ-6 кВ в новое ЗРУ-6 кВ".</t>
  </si>
  <si>
    <t xml:space="preserve">сентябрь - 
15 октября </t>
  </si>
  <si>
    <t>Выполнение исходно-разрешительной, рабочей документации, строительно-монтажных и пусконаладочных работ по элетроснабжению 38-ми объектов.</t>
  </si>
  <si>
    <t>38
38</t>
  </si>
  <si>
    <t>08 декабря</t>
  </si>
  <si>
    <t>Выполнение строительно-монтажных работ по объекту: "Водоснабжение объекта "Здание станции технического обслуживания автомобилей по ул. Краснозаводская, в районе стр. 2В"" (строительство водопроводной сети от точки врезки в существующий водопровод Ду=600 мм до границы земельного участка объекта: "Здание станции технического обслуживания автомобилей по ул. Краснозаводская, в районе стр. 2В").</t>
  </si>
  <si>
    <t>15 ноября</t>
  </si>
  <si>
    <t>Поставка насадков для каналопромывочной машины МАЗ-630308043.</t>
  </si>
  <si>
    <t>22.19</t>
  </si>
  <si>
    <t>22.19.30.132</t>
  </si>
  <si>
    <t>Поставка рукава для промывания каналов.</t>
  </si>
  <si>
    <t>68.31</t>
  </si>
  <si>
    <t>68.31.16.120</t>
  </si>
  <si>
    <t>Возмездное оказание услуг по сопровождению проведения экспертизы отчета об оценке.</t>
  </si>
  <si>
    <t>Оказание услуг по определению технического состояния газопроводов и газового оборудования котельной и установлению ресурса дальнейшей эксплуатации на основании проведенной экспертизы.</t>
  </si>
  <si>
    <t>Выполнение строительно-монтажных работ по объекту: "Водоснабжение объекта "Многоэтажные жилые дома с объектами соцкультбыта и подземной автостоянкой по ул. Неделина" (строительство водопроводной сети от точки подключения в существующую водопроводную сеть Ду=300 мм по ул. Неделина до границы земельного участка объекта: "Многоэтажные жилые дома с объектами соцкультбыта и подземной автостоянкой по ул. Неделина").</t>
  </si>
  <si>
    <t>18.12
53.20</t>
  </si>
  <si>
    <t>18.12
53.20.11</t>
  </si>
  <si>
    <t>ТЫС УСЛ ЕД
ТЫС УСЛ ЕД</t>
  </si>
  <si>
    <t>246
246</t>
  </si>
  <si>
    <t>по факту оказания услуг
(120,00 в 21г.,
1 330,00 в 22г.)</t>
  </si>
  <si>
    <t>сеньябрь 2021 - октябрь 2021</t>
  </si>
  <si>
    <t>декабрь 2021 - декабрь 2022</t>
  </si>
  <si>
    <t>26.51.52.130</t>
  </si>
  <si>
    <t>Поставка преобразователей давления (с поверкой).</t>
  </si>
  <si>
    <t>Капитальный ремонт тепловой сети по ул. Ударников,5; ул. Юношеская,14; ул. Ангарская,19; пер. Рудный 1,3,5 пос. Сырский Рудник, з-д Центролит, инв. № 13002680А (замена участков трубопроводов Ду 500 мм от котлов ПТВМ-50-I №3, №4 до подающего и обратного трубопроводов котельной "Центролит").</t>
  </si>
  <si>
    <t>Выполнение исходно-разрешительной, рабочей документации по объектам:
1. "Реконструкция (вынос) инженерной сети коллектор ул. Степанищева с-з "Тепличный" (труба керам. Д200-564м) - инв.321426 и (труба а/цем Ф200 Е-927,26) - инв. 321427, попадающего в зону строительства объекта: "Жилой район ул. Железнякова-Ботаническая".
2. "Реконструкция (вынос) инженерной сети коллектор ул. Степанищева с-з "Тепличный" (труба а/цем Ф200 Е-927,26) - инв. 321427 и (труба чуг. Д200-88 п.м) - инв. 321428, попадающего в зону строительства объекта6 "Жилой район ул. Железнякова-Ботаническая".</t>
  </si>
  <si>
    <t>30 декабря 2021</t>
  </si>
  <si>
    <t>29.10</t>
  </si>
  <si>
    <t>Поставка автомобиля на базе ГАЗ-А22R22 Газель Next АРТК со сдвоенной кабиной и дизель-генераторной установкой 50 кВт.</t>
  </si>
  <si>
    <t>2.15. "Инвестиции на транспорт"</t>
  </si>
  <si>
    <t>Оказание услуг по определению рыночной стоимости движимого и недвижимого имущества, относящегося к деятельности по теплоснабжению.</t>
  </si>
  <si>
    <t>октябрь - ноябрь</t>
  </si>
  <si>
    <t>42.91.5</t>
  </si>
  <si>
    <t>42.91.20.150</t>
  </si>
  <si>
    <t>Водолазное обследование дюкерных переходов через реку Воронеж г. Липецк.</t>
  </si>
  <si>
    <t>ноябрь - декабрь</t>
  </si>
  <si>
    <t>Выполнение строительно-монтажных работ по объекту: "Изменение схемы водоснабжения потребителей ВНСП №№ 2, 3, 46 и модернизация насосного оборудования ВНСП № 46, расположенной по ул. Космонавтов, 106" (строительство водопроводной сети для изменения схемы водоснабжения потребителей ВНСП № 2, 3, 46).</t>
  </si>
  <si>
    <t xml:space="preserve">30 ноября </t>
  </si>
  <si>
    <t xml:space="preserve"> октябрь - декабрь</t>
  </si>
  <si>
    <t>Выполнение дополнительных строительно-монтажных работ по объекту: "Замена сбросного коллектора (гребенки) с заменой запорной арматуры на станции перекачки ЦНС ул. Вермишева, 16 б соор.1 10 мкр. (инв. № 100225)".</t>
  </si>
  <si>
    <t>33.12.18</t>
  </si>
  <si>
    <t>Ремонт вентиляции объектов водоотведения АО "ЛГЭК".</t>
  </si>
  <si>
    <t>ноябрь - 
31 декабря</t>
  </si>
  <si>
    <t>Поставка насоса погружного фекального Иртыш.</t>
  </si>
  <si>
    <t>24 декабря</t>
  </si>
  <si>
    <t>Поставка пассажирского минивэна с числом посадочных мест не менее 7.</t>
  </si>
  <si>
    <t>Поставка автошин для транспортных средств.</t>
  </si>
  <si>
    <t>30%  предоплата
70% по факту, в течение 15 рабочих дней</t>
  </si>
  <si>
    <t>31.01</t>
  </si>
  <si>
    <t>Поставка офисных шкафов.</t>
  </si>
  <si>
    <t>Поставка офисных столов и тумбочек.</t>
  </si>
  <si>
    <t>Годовая комплексная программа закупок (ГКПЗ) АО "ЛГЭК" на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</si>
</sst>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00"/>
    <numFmt numFmtId="166" formatCode="#,##0.0000"/>
    <numFmt numFmtId="167" formatCode="#,##0.00000"/>
    <numFmt numFmtId="168" formatCode="#,##0.0"/>
    <numFmt numFmtId="169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 applyNumberFormat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93">
    <xf numFmtId="0" fontId="0" fillId="0" borderId="0" xfId="0"/>
    <xf numFmtId="4" fontId="2" fillId="0" borderId="1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49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8" xfId="0" applyNumberFormat="1" applyFont="1" applyFill="1" applyBorder="1" applyAlignment="1" applyProtection="1">
      <alignment horizontal="left" vertical="center" wrapText="1"/>
      <protection locked="0"/>
    </xf>
    <xf numFmtId="165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3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2" borderId="1" xfId="5" applyFont="1" applyFill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7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Border="1" applyAlignment="1">
      <alignment horizontal="center" vertical="center" wrapText="1"/>
    </xf>
    <xf numFmtId="168" fontId="2" fillId="0" borderId="5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left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8" xfId="0" applyNumberFormat="1" applyFont="1" applyFill="1" applyBorder="1" applyAlignment="1" applyProtection="1">
      <alignment horizontal="left" vertical="center" wrapText="1"/>
      <protection locked="0"/>
    </xf>
    <xf numFmtId="166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5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169" fontId="2" fillId="0" borderId="5" xfId="0" applyNumberFormat="1" applyFont="1" applyBorder="1" applyAlignment="1">
      <alignment horizontal="center" vertical="center" wrapText="1"/>
    </xf>
    <xf numFmtId="49" fontId="2" fillId="0" borderId="5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quotePrefix="1" applyFont="1" applyFill="1" applyBorder="1" applyAlignment="1" applyProtection="1">
      <alignment horizontal="center" vertical="center" wrapText="1"/>
      <protection locked="0"/>
    </xf>
    <xf numFmtId="49" fontId="2" fillId="0" borderId="8" xfId="0" quotePrefix="1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wrapText="1"/>
    </xf>
    <xf numFmtId="0" fontId="2" fillId="0" borderId="7" xfId="0" applyFont="1" applyBorder="1" applyAlignment="1">
      <alignment horizontal="left" vertical="top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8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166" fontId="2" fillId="2" borderId="5" xfId="0" applyNumberFormat="1" applyFont="1" applyFill="1" applyBorder="1" applyAlignment="1">
      <alignment horizontal="center" vertical="center" wrapText="1"/>
    </xf>
    <xf numFmtId="167" fontId="2" fillId="2" borderId="5" xfId="0" applyNumberFormat="1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8" fontId="2" fillId="0" borderId="5" xfId="0" applyNumberFormat="1" applyFont="1" applyFill="1" applyBorder="1" applyAlignment="1">
      <alignment horizontal="center" vertical="center" wrapText="1"/>
    </xf>
    <xf numFmtId="165" fontId="2" fillId="0" borderId="5" xfId="4" applyNumberFormat="1" applyFont="1" applyBorder="1" applyAlignment="1">
      <alignment horizontal="center" vertical="center" wrapText="1"/>
    </xf>
    <xf numFmtId="167" fontId="2" fillId="0" borderId="5" xfId="3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wrapText="1"/>
    </xf>
    <xf numFmtId="1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167" fontId="2" fillId="0" borderId="5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5" xfId="2"/>
    <cellStyle name="Обычный_Заявки на 2009 год" xfId="5"/>
    <cellStyle name="Процентный" xfId="4" builtinId="5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13754100" y="10202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32" name="TextBox 31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13754100" y="1025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13754100" y="101212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0</xdr:colOff>
      <xdr:row>3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13754100" y="10169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440"/>
  <sheetViews>
    <sheetView tabSelected="1" view="pageBreakPreview" zoomScaleNormal="85" zoomScaleSheetLayoutView="100" workbookViewId="0">
      <pane ySplit="3" topLeftCell="A4" activePane="bottomLeft" state="frozen"/>
      <selection pane="bottomLeft" activeCell="G5" sqref="G5"/>
    </sheetView>
  </sheetViews>
  <sheetFormatPr defaultRowHeight="15" x14ac:dyDescent="0.25"/>
  <cols>
    <col min="1" max="1" width="4.42578125" style="10" customWidth="1"/>
    <col min="2" max="2" width="12" customWidth="1"/>
    <col min="3" max="3" width="11.7109375" customWidth="1"/>
    <col min="4" max="4" width="64.5703125" customWidth="1"/>
    <col min="5" max="5" width="24.7109375" customWidth="1"/>
    <col min="6" max="6" width="14.140625" customWidth="1"/>
    <col min="7" max="8" width="14.28515625" customWidth="1"/>
    <col min="9" max="9" width="12.7109375" customWidth="1"/>
    <col min="10" max="10" width="15.85546875" customWidth="1"/>
    <col min="11" max="11" width="13.42578125" customWidth="1"/>
    <col min="12" max="12" width="15.85546875" customWidth="1"/>
    <col min="13" max="13" width="24" customWidth="1"/>
  </cols>
  <sheetData>
    <row r="1" spans="1:13" ht="23.25" x14ac:dyDescent="0.35">
      <c r="A1" s="85" t="s">
        <v>1378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76.5" x14ac:dyDescent="0.25">
      <c r="A2" s="4" t="s">
        <v>0</v>
      </c>
      <c r="B2" s="7" t="s">
        <v>1</v>
      </c>
      <c r="C2" s="8" t="s">
        <v>2</v>
      </c>
      <c r="D2" s="9" t="s">
        <v>3</v>
      </c>
      <c r="E2" s="8" t="s">
        <v>4</v>
      </c>
      <c r="F2" s="7" t="s">
        <v>5</v>
      </c>
      <c r="G2" s="7" t="s">
        <v>6</v>
      </c>
      <c r="H2" s="7" t="s">
        <v>7</v>
      </c>
      <c r="I2" s="1" t="s">
        <v>12</v>
      </c>
      <c r="J2" s="8" t="s">
        <v>8</v>
      </c>
      <c r="K2" s="8" t="s">
        <v>9</v>
      </c>
      <c r="L2" s="8" t="s">
        <v>10</v>
      </c>
      <c r="M2" s="7" t="s">
        <v>11</v>
      </c>
    </row>
    <row r="3" spans="1:13" ht="15.75" thickBot="1" x14ac:dyDescent="0.3">
      <c r="A3" s="5">
        <v>1</v>
      </c>
      <c r="B3" s="3">
        <v>2</v>
      </c>
      <c r="C3" s="2">
        <v>3</v>
      </c>
      <c r="D3" s="2">
        <v>4</v>
      </c>
      <c r="E3" s="3">
        <v>5</v>
      </c>
      <c r="F3" s="2">
        <v>6</v>
      </c>
      <c r="G3" s="3">
        <v>7</v>
      </c>
      <c r="H3" s="2">
        <v>8</v>
      </c>
      <c r="I3" s="6">
        <v>9</v>
      </c>
      <c r="J3" s="2">
        <v>10</v>
      </c>
      <c r="K3" s="3">
        <v>11</v>
      </c>
      <c r="L3" s="2">
        <v>12</v>
      </c>
      <c r="M3" s="3">
        <v>13</v>
      </c>
    </row>
    <row r="4" spans="1:13" ht="76.5" x14ac:dyDescent="0.25">
      <c r="A4" s="11">
        <v>1</v>
      </c>
      <c r="B4" s="15" t="s">
        <v>13</v>
      </c>
      <c r="C4" s="16" t="s">
        <v>14</v>
      </c>
      <c r="D4" s="17" t="s">
        <v>15</v>
      </c>
      <c r="E4" s="18" t="s">
        <v>16</v>
      </c>
      <c r="F4" s="19" t="s">
        <v>17</v>
      </c>
      <c r="G4" s="20" t="s">
        <v>18</v>
      </c>
      <c r="H4" s="21">
        <v>50</v>
      </c>
      <c r="I4" s="22">
        <v>14250</v>
      </c>
      <c r="J4" s="23" t="s">
        <v>19</v>
      </c>
      <c r="K4" s="23" t="s">
        <v>20</v>
      </c>
      <c r="L4" s="23" t="s">
        <v>21</v>
      </c>
      <c r="M4" s="15" t="s">
        <v>22</v>
      </c>
    </row>
    <row r="5" spans="1:13" ht="76.5" x14ac:dyDescent="0.25">
      <c r="A5" s="12">
        <f>A4+1</f>
        <v>2</v>
      </c>
      <c r="B5" s="24" t="s">
        <v>13</v>
      </c>
      <c r="C5" s="25" t="s">
        <v>14</v>
      </c>
      <c r="D5" s="26" t="s">
        <v>23</v>
      </c>
      <c r="E5" s="27" t="s">
        <v>24</v>
      </c>
      <c r="F5" s="14" t="s">
        <v>17</v>
      </c>
      <c r="G5" s="14" t="s">
        <v>18</v>
      </c>
      <c r="H5" s="28">
        <v>700</v>
      </c>
      <c r="I5" s="29">
        <v>163598.63010000001</v>
      </c>
      <c r="J5" s="14" t="s">
        <v>25</v>
      </c>
      <c r="K5" s="24" t="s">
        <v>26</v>
      </c>
      <c r="L5" s="24" t="s">
        <v>27</v>
      </c>
      <c r="M5" s="14" t="s">
        <v>28</v>
      </c>
    </row>
    <row r="6" spans="1:13" ht="63.75" x14ac:dyDescent="0.25">
      <c r="A6" s="12">
        <f t="shared" ref="A6:A69" si="0">A5+1</f>
        <v>3</v>
      </c>
      <c r="B6" s="24" t="s">
        <v>29</v>
      </c>
      <c r="C6" s="25" t="s">
        <v>29</v>
      </c>
      <c r="D6" s="30" t="s">
        <v>30</v>
      </c>
      <c r="E6" s="27" t="s">
        <v>31</v>
      </c>
      <c r="F6" s="14" t="s">
        <v>32</v>
      </c>
      <c r="G6" s="15" t="s">
        <v>33</v>
      </c>
      <c r="H6" s="21" t="s">
        <v>33</v>
      </c>
      <c r="I6" s="31">
        <v>17434.5</v>
      </c>
      <c r="J6" s="32" t="s">
        <v>34</v>
      </c>
      <c r="K6" s="23" t="s">
        <v>35</v>
      </c>
      <c r="L6" s="23" t="s">
        <v>36</v>
      </c>
      <c r="M6" s="14" t="s">
        <v>37</v>
      </c>
    </row>
    <row r="7" spans="1:13" ht="51" x14ac:dyDescent="0.25">
      <c r="A7" s="12">
        <f t="shared" si="0"/>
        <v>4</v>
      </c>
      <c r="B7" s="24" t="s">
        <v>38</v>
      </c>
      <c r="C7" s="25" t="s">
        <v>39</v>
      </c>
      <c r="D7" s="33" t="s">
        <v>40</v>
      </c>
      <c r="E7" s="27" t="s">
        <v>31</v>
      </c>
      <c r="F7" s="14" t="s">
        <v>41</v>
      </c>
      <c r="G7" s="15" t="s">
        <v>42</v>
      </c>
      <c r="H7" s="21">
        <v>22</v>
      </c>
      <c r="I7" s="34">
        <f>2600*1.2</f>
        <v>3120</v>
      </c>
      <c r="J7" s="32" t="s">
        <v>43</v>
      </c>
      <c r="K7" s="35" t="s">
        <v>44</v>
      </c>
      <c r="L7" s="36" t="s">
        <v>45</v>
      </c>
      <c r="M7" s="15" t="s">
        <v>46</v>
      </c>
    </row>
    <row r="8" spans="1:13" ht="89.25" x14ac:dyDescent="0.25">
      <c r="A8" s="12">
        <f t="shared" si="0"/>
        <v>5</v>
      </c>
      <c r="B8" s="24" t="s">
        <v>47</v>
      </c>
      <c r="C8" s="25" t="s">
        <v>48</v>
      </c>
      <c r="D8" s="26" t="s">
        <v>49</v>
      </c>
      <c r="E8" s="27" t="s">
        <v>50</v>
      </c>
      <c r="F8" s="14" t="s">
        <v>51</v>
      </c>
      <c r="G8" s="14" t="s">
        <v>52</v>
      </c>
      <c r="H8" s="28" t="s">
        <v>52</v>
      </c>
      <c r="I8" s="34">
        <v>8620</v>
      </c>
      <c r="J8" s="14" t="s">
        <v>53</v>
      </c>
      <c r="K8" s="24" t="s">
        <v>54</v>
      </c>
      <c r="L8" s="24" t="s">
        <v>55</v>
      </c>
      <c r="M8" s="14" t="s">
        <v>56</v>
      </c>
    </row>
    <row r="9" spans="1:13" ht="89.25" x14ac:dyDescent="0.25">
      <c r="A9" s="12">
        <f t="shared" si="0"/>
        <v>6</v>
      </c>
      <c r="B9" s="24" t="s">
        <v>57</v>
      </c>
      <c r="C9" s="25" t="s">
        <v>58</v>
      </c>
      <c r="D9" s="26" t="s">
        <v>59</v>
      </c>
      <c r="E9" s="27" t="s">
        <v>60</v>
      </c>
      <c r="F9" s="14" t="s">
        <v>61</v>
      </c>
      <c r="G9" s="14" t="s">
        <v>62</v>
      </c>
      <c r="H9" s="28" t="s">
        <v>63</v>
      </c>
      <c r="I9" s="34">
        <v>40037.17</v>
      </c>
      <c r="J9" s="14" t="s">
        <v>64</v>
      </c>
      <c r="K9" s="24" t="s">
        <v>65</v>
      </c>
      <c r="L9" s="24" t="s">
        <v>66</v>
      </c>
      <c r="M9" s="14" t="s">
        <v>67</v>
      </c>
    </row>
    <row r="10" spans="1:13" ht="89.25" x14ac:dyDescent="0.25">
      <c r="A10" s="12">
        <f t="shared" si="0"/>
        <v>7</v>
      </c>
      <c r="B10" s="24" t="s">
        <v>68</v>
      </c>
      <c r="C10" s="25" t="s">
        <v>69</v>
      </c>
      <c r="D10" s="26" t="s">
        <v>70</v>
      </c>
      <c r="E10" s="27" t="s">
        <v>71</v>
      </c>
      <c r="F10" s="14" t="s">
        <v>72</v>
      </c>
      <c r="G10" s="28" t="s">
        <v>73</v>
      </c>
      <c r="H10" s="28">
        <v>5</v>
      </c>
      <c r="I10" s="34">
        <v>744</v>
      </c>
      <c r="J10" s="14" t="s">
        <v>74</v>
      </c>
      <c r="K10" s="24" t="s">
        <v>75</v>
      </c>
      <c r="L10" s="24" t="s">
        <v>76</v>
      </c>
      <c r="M10" s="14" t="s">
        <v>77</v>
      </c>
    </row>
    <row r="11" spans="1:13" ht="89.25" x14ac:dyDescent="0.25">
      <c r="A11" s="12">
        <f t="shared" si="0"/>
        <v>8</v>
      </c>
      <c r="B11" s="24" t="s">
        <v>78</v>
      </c>
      <c r="C11" s="25" t="s">
        <v>78</v>
      </c>
      <c r="D11" s="26" t="s">
        <v>79</v>
      </c>
      <c r="E11" s="27" t="s">
        <v>80</v>
      </c>
      <c r="F11" s="14" t="s">
        <v>81</v>
      </c>
      <c r="G11" s="28" t="s">
        <v>82</v>
      </c>
      <c r="H11" s="28" t="s">
        <v>82</v>
      </c>
      <c r="I11" s="34">
        <v>100000</v>
      </c>
      <c r="J11" s="14" t="s">
        <v>83</v>
      </c>
      <c r="K11" s="24" t="s">
        <v>84</v>
      </c>
      <c r="L11" s="24" t="s">
        <v>85</v>
      </c>
      <c r="M11" s="14" t="s">
        <v>77</v>
      </c>
    </row>
    <row r="12" spans="1:13" ht="51" x14ac:dyDescent="0.25">
      <c r="A12" s="12">
        <f t="shared" si="0"/>
        <v>9</v>
      </c>
      <c r="B12" s="24" t="s">
        <v>86</v>
      </c>
      <c r="C12" s="25" t="s">
        <v>86</v>
      </c>
      <c r="D12" s="26" t="s">
        <v>87</v>
      </c>
      <c r="E12" s="27" t="s">
        <v>88</v>
      </c>
      <c r="F12" s="14" t="s">
        <v>41</v>
      </c>
      <c r="G12" s="14" t="s">
        <v>42</v>
      </c>
      <c r="H12" s="28" t="s">
        <v>89</v>
      </c>
      <c r="I12" s="14" t="s">
        <v>90</v>
      </c>
      <c r="J12" s="14" t="s">
        <v>91</v>
      </c>
      <c r="K12" s="24" t="s">
        <v>92</v>
      </c>
      <c r="L12" s="24" t="s">
        <v>93</v>
      </c>
      <c r="M12" s="14" t="s">
        <v>77</v>
      </c>
    </row>
    <row r="13" spans="1:13" ht="25.5" x14ac:dyDescent="0.25">
      <c r="A13" s="12">
        <f t="shared" si="0"/>
        <v>10</v>
      </c>
      <c r="B13" s="24" t="s">
        <v>68</v>
      </c>
      <c r="C13" s="25" t="s">
        <v>68</v>
      </c>
      <c r="D13" s="26" t="s">
        <v>94</v>
      </c>
      <c r="E13" s="27" t="s">
        <v>71</v>
      </c>
      <c r="F13" s="14" t="s">
        <v>72</v>
      </c>
      <c r="G13" s="14" t="s">
        <v>95</v>
      </c>
      <c r="H13" s="28" t="s">
        <v>96</v>
      </c>
      <c r="I13" s="14" t="s">
        <v>97</v>
      </c>
      <c r="J13" s="14" t="s">
        <v>98</v>
      </c>
      <c r="K13" s="24" t="s">
        <v>99</v>
      </c>
      <c r="L13" s="24" t="s">
        <v>100</v>
      </c>
      <c r="M13" s="14" t="s">
        <v>77</v>
      </c>
    </row>
    <row r="14" spans="1:13" ht="127.5" x14ac:dyDescent="0.25">
      <c r="A14" s="12">
        <f t="shared" si="0"/>
        <v>11</v>
      </c>
      <c r="B14" s="24" t="s">
        <v>101</v>
      </c>
      <c r="C14" s="25" t="s">
        <v>101</v>
      </c>
      <c r="D14" s="26" t="s">
        <v>102</v>
      </c>
      <c r="E14" s="27" t="s">
        <v>103</v>
      </c>
      <c r="F14" s="14" t="s">
        <v>104</v>
      </c>
      <c r="G14" s="14" t="s">
        <v>95</v>
      </c>
      <c r="H14" s="28" t="s">
        <v>82</v>
      </c>
      <c r="I14" s="34">
        <v>15000</v>
      </c>
      <c r="J14" s="14" t="s">
        <v>105</v>
      </c>
      <c r="K14" s="24" t="s">
        <v>106</v>
      </c>
      <c r="L14" s="24" t="s">
        <v>107</v>
      </c>
      <c r="M14" s="37" t="s">
        <v>108</v>
      </c>
    </row>
    <row r="15" spans="1:13" ht="89.25" x14ac:dyDescent="0.25">
      <c r="A15" s="12">
        <f t="shared" si="0"/>
        <v>12</v>
      </c>
      <c r="B15" s="24" t="s">
        <v>109</v>
      </c>
      <c r="C15" s="25" t="s">
        <v>109</v>
      </c>
      <c r="D15" s="26" t="s">
        <v>110</v>
      </c>
      <c r="E15" s="27" t="s">
        <v>31</v>
      </c>
      <c r="F15" s="14" t="s">
        <v>32</v>
      </c>
      <c r="G15" s="14" t="s">
        <v>42</v>
      </c>
      <c r="H15" s="28">
        <v>3</v>
      </c>
      <c r="I15" s="34">
        <v>21402</v>
      </c>
      <c r="J15" s="14" t="s">
        <v>111</v>
      </c>
      <c r="K15" s="24" t="s">
        <v>112</v>
      </c>
      <c r="L15" s="24" t="s">
        <v>113</v>
      </c>
      <c r="M15" s="37" t="s">
        <v>77</v>
      </c>
    </row>
    <row r="16" spans="1:13" ht="51" x14ac:dyDescent="0.25">
      <c r="A16" s="12">
        <f t="shared" si="0"/>
        <v>13</v>
      </c>
      <c r="B16" s="24" t="s">
        <v>114</v>
      </c>
      <c r="C16" s="25" t="s">
        <v>115</v>
      </c>
      <c r="D16" s="26" t="s">
        <v>116</v>
      </c>
      <c r="E16" s="27" t="s">
        <v>117</v>
      </c>
      <c r="F16" s="14" t="s">
        <v>118</v>
      </c>
      <c r="G16" s="14" t="s">
        <v>95</v>
      </c>
      <c r="H16" s="28" t="s">
        <v>82</v>
      </c>
      <c r="I16" s="34">
        <v>1600</v>
      </c>
      <c r="J16" s="14" t="s">
        <v>119</v>
      </c>
      <c r="K16" s="24" t="s">
        <v>120</v>
      </c>
      <c r="L16" s="24" t="s">
        <v>121</v>
      </c>
      <c r="M16" s="14" t="s">
        <v>77</v>
      </c>
    </row>
    <row r="17" spans="1:13" ht="51" x14ac:dyDescent="0.25">
      <c r="A17" s="12">
        <f t="shared" si="0"/>
        <v>14</v>
      </c>
      <c r="B17" s="24" t="s">
        <v>114</v>
      </c>
      <c r="C17" s="25" t="s">
        <v>115</v>
      </c>
      <c r="D17" s="26" t="s">
        <v>122</v>
      </c>
      <c r="E17" s="27" t="s">
        <v>117</v>
      </c>
      <c r="F17" s="14" t="s">
        <v>118</v>
      </c>
      <c r="G17" s="14" t="s">
        <v>95</v>
      </c>
      <c r="H17" s="28" t="s">
        <v>82</v>
      </c>
      <c r="I17" s="34">
        <v>160</v>
      </c>
      <c r="J17" s="14" t="s">
        <v>123</v>
      </c>
      <c r="K17" s="24" t="s">
        <v>120</v>
      </c>
      <c r="L17" s="24" t="s">
        <v>121</v>
      </c>
      <c r="M17" s="14" t="s">
        <v>77</v>
      </c>
    </row>
    <row r="18" spans="1:13" ht="89.25" x14ac:dyDescent="0.25">
      <c r="A18" s="12">
        <f t="shared" si="0"/>
        <v>15</v>
      </c>
      <c r="B18" s="24" t="s">
        <v>109</v>
      </c>
      <c r="C18" s="25" t="s">
        <v>109</v>
      </c>
      <c r="D18" s="38" t="s">
        <v>124</v>
      </c>
      <c r="E18" s="39" t="s">
        <v>31</v>
      </c>
      <c r="F18" s="40" t="s">
        <v>32</v>
      </c>
      <c r="G18" s="14" t="s">
        <v>42</v>
      </c>
      <c r="H18" s="28">
        <v>1</v>
      </c>
      <c r="I18" s="41">
        <f>11890*1.2</f>
        <v>14268</v>
      </c>
      <c r="J18" s="40" t="s">
        <v>125</v>
      </c>
      <c r="K18" s="40" t="s">
        <v>126</v>
      </c>
      <c r="L18" s="40" t="s">
        <v>127</v>
      </c>
      <c r="M18" s="40" t="s">
        <v>67</v>
      </c>
    </row>
    <row r="19" spans="1:13" ht="63.75" x14ac:dyDescent="0.25">
      <c r="A19" s="12">
        <f t="shared" si="0"/>
        <v>16</v>
      </c>
      <c r="B19" s="40" t="s">
        <v>128</v>
      </c>
      <c r="C19" s="42" t="s">
        <v>128</v>
      </c>
      <c r="D19" s="38" t="s">
        <v>129</v>
      </c>
      <c r="E19" s="39" t="s">
        <v>117</v>
      </c>
      <c r="F19" s="40" t="s">
        <v>118</v>
      </c>
      <c r="G19" s="40" t="s">
        <v>130</v>
      </c>
      <c r="H19" s="40" t="s">
        <v>131</v>
      </c>
      <c r="I19" s="41">
        <v>12555</v>
      </c>
      <c r="J19" s="40" t="s">
        <v>132</v>
      </c>
      <c r="K19" s="40" t="s">
        <v>120</v>
      </c>
      <c r="L19" s="40" t="s">
        <v>133</v>
      </c>
      <c r="M19" s="40" t="s">
        <v>46</v>
      </c>
    </row>
    <row r="20" spans="1:13" ht="63.75" x14ac:dyDescent="0.25">
      <c r="A20" s="12">
        <f t="shared" si="0"/>
        <v>17</v>
      </c>
      <c r="B20" s="32" t="s">
        <v>134</v>
      </c>
      <c r="C20" s="42" t="s">
        <v>135</v>
      </c>
      <c r="D20" s="38" t="s">
        <v>136</v>
      </c>
      <c r="E20" s="39" t="s">
        <v>117</v>
      </c>
      <c r="F20" s="40" t="s">
        <v>118</v>
      </c>
      <c r="G20" s="40" t="s">
        <v>137</v>
      </c>
      <c r="H20" s="40" t="s">
        <v>131</v>
      </c>
      <c r="I20" s="41">
        <v>12960</v>
      </c>
      <c r="J20" s="40" t="s">
        <v>132</v>
      </c>
      <c r="K20" s="40" t="s">
        <v>138</v>
      </c>
      <c r="L20" s="40" t="s">
        <v>133</v>
      </c>
      <c r="M20" s="40" t="s">
        <v>67</v>
      </c>
    </row>
    <row r="21" spans="1:13" ht="38.25" x14ac:dyDescent="0.25">
      <c r="A21" s="12">
        <f t="shared" si="0"/>
        <v>18</v>
      </c>
      <c r="B21" s="14" t="s">
        <v>139</v>
      </c>
      <c r="C21" s="25" t="s">
        <v>139</v>
      </c>
      <c r="D21" s="26" t="s">
        <v>140</v>
      </c>
      <c r="E21" s="27" t="s">
        <v>141</v>
      </c>
      <c r="F21" s="14" t="s">
        <v>72</v>
      </c>
      <c r="G21" s="14" t="s">
        <v>142</v>
      </c>
      <c r="H21" s="28">
        <v>12</v>
      </c>
      <c r="I21" s="43">
        <v>150</v>
      </c>
      <c r="J21" s="14" t="s">
        <v>143</v>
      </c>
      <c r="K21" s="24" t="s">
        <v>99</v>
      </c>
      <c r="L21" s="24" t="s">
        <v>144</v>
      </c>
      <c r="M21" s="14" t="s">
        <v>37</v>
      </c>
    </row>
    <row r="22" spans="1:13" ht="89.25" x14ac:dyDescent="0.25">
      <c r="A22" s="12">
        <f t="shared" si="0"/>
        <v>19</v>
      </c>
      <c r="B22" s="24" t="s">
        <v>145</v>
      </c>
      <c r="C22" s="25" t="s">
        <v>146</v>
      </c>
      <c r="D22" s="26" t="s">
        <v>147</v>
      </c>
      <c r="E22" s="27" t="s">
        <v>31</v>
      </c>
      <c r="F22" s="14" t="s">
        <v>41</v>
      </c>
      <c r="G22" s="14" t="s">
        <v>42</v>
      </c>
      <c r="H22" s="28">
        <v>3</v>
      </c>
      <c r="I22" s="44">
        <f>1200*1.2</f>
        <v>1440</v>
      </c>
      <c r="J22" s="14" t="s">
        <v>148</v>
      </c>
      <c r="K22" s="24" t="s">
        <v>149</v>
      </c>
      <c r="L22" s="24" t="s">
        <v>150</v>
      </c>
      <c r="M22" s="14" t="s">
        <v>46</v>
      </c>
    </row>
    <row r="23" spans="1:13" ht="51" x14ac:dyDescent="0.25">
      <c r="A23" s="12">
        <f t="shared" si="0"/>
        <v>20</v>
      </c>
      <c r="B23" s="24" t="s">
        <v>13</v>
      </c>
      <c r="C23" s="25" t="s">
        <v>14</v>
      </c>
      <c r="D23" s="45" t="s">
        <v>151</v>
      </c>
      <c r="E23" s="27" t="s">
        <v>152</v>
      </c>
      <c r="F23" s="14" t="s">
        <v>17</v>
      </c>
      <c r="G23" s="14" t="s">
        <v>18</v>
      </c>
      <c r="H23" s="28">
        <v>150</v>
      </c>
      <c r="I23" s="34">
        <v>10587.5</v>
      </c>
      <c r="J23" s="14" t="s">
        <v>153</v>
      </c>
      <c r="K23" s="24" t="s">
        <v>154</v>
      </c>
      <c r="L23" s="24" t="s">
        <v>155</v>
      </c>
      <c r="M23" s="14" t="s">
        <v>46</v>
      </c>
    </row>
    <row r="24" spans="1:13" ht="63.75" x14ac:dyDescent="0.25">
      <c r="A24" s="12">
        <f t="shared" si="0"/>
        <v>21</v>
      </c>
      <c r="B24" s="40" t="s">
        <v>156</v>
      </c>
      <c r="C24" s="42" t="s">
        <v>156</v>
      </c>
      <c r="D24" s="38" t="s">
        <v>157</v>
      </c>
      <c r="E24" s="39" t="s">
        <v>158</v>
      </c>
      <c r="F24" s="40" t="s">
        <v>159</v>
      </c>
      <c r="G24" s="40" t="s">
        <v>42</v>
      </c>
      <c r="H24" s="40" t="s">
        <v>160</v>
      </c>
      <c r="I24" s="46">
        <v>15531.2916</v>
      </c>
      <c r="J24" s="37" t="s">
        <v>161</v>
      </c>
      <c r="K24" s="40" t="s">
        <v>149</v>
      </c>
      <c r="L24" s="40" t="s">
        <v>162</v>
      </c>
      <c r="M24" s="14" t="s">
        <v>163</v>
      </c>
    </row>
    <row r="25" spans="1:13" ht="63.75" x14ac:dyDescent="0.25">
      <c r="A25" s="12">
        <f t="shared" si="0"/>
        <v>22</v>
      </c>
      <c r="B25" s="24" t="s">
        <v>164</v>
      </c>
      <c r="C25" s="25" t="s">
        <v>164</v>
      </c>
      <c r="D25" s="26" t="s">
        <v>165</v>
      </c>
      <c r="E25" s="27" t="s">
        <v>166</v>
      </c>
      <c r="F25" s="14" t="s">
        <v>167</v>
      </c>
      <c r="G25" s="14" t="s">
        <v>42</v>
      </c>
      <c r="H25" s="28" t="s">
        <v>82</v>
      </c>
      <c r="I25" s="34">
        <v>1500</v>
      </c>
      <c r="J25" s="14" t="s">
        <v>168</v>
      </c>
      <c r="K25" s="24" t="s">
        <v>149</v>
      </c>
      <c r="L25" s="24" t="s">
        <v>169</v>
      </c>
      <c r="M25" s="14" t="s">
        <v>163</v>
      </c>
    </row>
    <row r="26" spans="1:13" ht="76.5" x14ac:dyDescent="0.25">
      <c r="A26" s="12">
        <f t="shared" si="0"/>
        <v>23</v>
      </c>
      <c r="B26" s="24" t="s">
        <v>170</v>
      </c>
      <c r="C26" s="25" t="s">
        <v>171</v>
      </c>
      <c r="D26" s="26" t="s">
        <v>172</v>
      </c>
      <c r="E26" s="27" t="s">
        <v>141</v>
      </c>
      <c r="F26" s="14" t="s">
        <v>72</v>
      </c>
      <c r="G26" s="14" t="s">
        <v>173</v>
      </c>
      <c r="H26" s="28" t="s">
        <v>174</v>
      </c>
      <c r="I26" s="34">
        <v>1350</v>
      </c>
      <c r="J26" s="14" t="s">
        <v>175</v>
      </c>
      <c r="K26" s="24" t="s">
        <v>176</v>
      </c>
      <c r="L26" s="24" t="s">
        <v>177</v>
      </c>
      <c r="M26" s="14" t="s">
        <v>37</v>
      </c>
    </row>
    <row r="27" spans="1:13" ht="127.5" x14ac:dyDescent="0.25">
      <c r="A27" s="12">
        <f t="shared" si="0"/>
        <v>24</v>
      </c>
      <c r="B27" s="24" t="s">
        <v>178</v>
      </c>
      <c r="C27" s="25" t="s">
        <v>178</v>
      </c>
      <c r="D27" s="26" t="s">
        <v>179</v>
      </c>
      <c r="E27" s="27" t="s">
        <v>180</v>
      </c>
      <c r="F27" s="14" t="s">
        <v>181</v>
      </c>
      <c r="G27" s="14" t="s">
        <v>182</v>
      </c>
      <c r="H27" s="28" t="s">
        <v>82</v>
      </c>
      <c r="I27" s="34">
        <v>15000</v>
      </c>
      <c r="J27" s="14" t="s">
        <v>183</v>
      </c>
      <c r="K27" s="24" t="s">
        <v>149</v>
      </c>
      <c r="L27" s="24" t="s">
        <v>150</v>
      </c>
      <c r="M27" s="14" t="s">
        <v>184</v>
      </c>
    </row>
    <row r="28" spans="1:13" ht="51" x14ac:dyDescent="0.25">
      <c r="A28" s="12">
        <f t="shared" si="0"/>
        <v>25</v>
      </c>
      <c r="B28" s="24" t="s">
        <v>185</v>
      </c>
      <c r="C28" s="25" t="s">
        <v>186</v>
      </c>
      <c r="D28" s="26" t="s">
        <v>187</v>
      </c>
      <c r="E28" s="27" t="s">
        <v>188</v>
      </c>
      <c r="F28" s="14" t="s">
        <v>189</v>
      </c>
      <c r="G28" s="14" t="s">
        <v>42</v>
      </c>
      <c r="H28" s="28">
        <v>230</v>
      </c>
      <c r="I28" s="28">
        <v>1100</v>
      </c>
      <c r="J28" s="14" t="s">
        <v>190</v>
      </c>
      <c r="K28" s="24" t="s">
        <v>191</v>
      </c>
      <c r="L28" s="24" t="s">
        <v>192</v>
      </c>
      <c r="M28" s="14" t="s">
        <v>46</v>
      </c>
    </row>
    <row r="29" spans="1:13" ht="89.25" x14ac:dyDescent="0.25">
      <c r="A29" s="12">
        <f t="shared" si="0"/>
        <v>26</v>
      </c>
      <c r="B29" s="24" t="s">
        <v>193</v>
      </c>
      <c r="C29" s="25" t="s">
        <v>194</v>
      </c>
      <c r="D29" s="26" t="s">
        <v>195</v>
      </c>
      <c r="E29" s="27" t="s">
        <v>31</v>
      </c>
      <c r="F29" s="14" t="s">
        <v>196</v>
      </c>
      <c r="G29" s="14" t="s">
        <v>42</v>
      </c>
      <c r="H29" s="28">
        <v>3</v>
      </c>
      <c r="I29" s="34">
        <f>(562500*1.2+337500*1.2+337500*1.2)/1000</f>
        <v>1485</v>
      </c>
      <c r="J29" s="14" t="s">
        <v>197</v>
      </c>
      <c r="K29" s="24" t="s">
        <v>44</v>
      </c>
      <c r="L29" s="24" t="s">
        <v>198</v>
      </c>
      <c r="M29" s="14" t="s">
        <v>46</v>
      </c>
    </row>
    <row r="30" spans="1:13" ht="127.5" x14ac:dyDescent="0.25">
      <c r="A30" s="12">
        <f t="shared" si="0"/>
        <v>27</v>
      </c>
      <c r="B30" s="24" t="s">
        <v>101</v>
      </c>
      <c r="C30" s="25" t="s">
        <v>101</v>
      </c>
      <c r="D30" s="26" t="s">
        <v>199</v>
      </c>
      <c r="E30" s="27" t="s">
        <v>103</v>
      </c>
      <c r="F30" s="14" t="s">
        <v>104</v>
      </c>
      <c r="G30" s="14" t="s">
        <v>95</v>
      </c>
      <c r="H30" s="28" t="s">
        <v>82</v>
      </c>
      <c r="I30" s="34">
        <v>4000</v>
      </c>
      <c r="J30" s="14" t="s">
        <v>200</v>
      </c>
      <c r="K30" s="24" t="s">
        <v>106</v>
      </c>
      <c r="L30" s="24" t="s">
        <v>107</v>
      </c>
      <c r="M30" s="37" t="s">
        <v>108</v>
      </c>
    </row>
    <row r="31" spans="1:13" ht="102" x14ac:dyDescent="0.25">
      <c r="A31" s="12">
        <f t="shared" si="0"/>
        <v>28</v>
      </c>
      <c r="B31" s="24" t="s">
        <v>201</v>
      </c>
      <c r="C31" s="25" t="s">
        <v>202</v>
      </c>
      <c r="D31" s="26" t="s">
        <v>203</v>
      </c>
      <c r="E31" s="27" t="s">
        <v>204</v>
      </c>
      <c r="F31" s="14" t="s">
        <v>205</v>
      </c>
      <c r="G31" s="14" t="s">
        <v>206</v>
      </c>
      <c r="H31" s="28">
        <v>7200</v>
      </c>
      <c r="I31" s="47">
        <v>8213.49395</v>
      </c>
      <c r="J31" s="14" t="s">
        <v>207</v>
      </c>
      <c r="K31" s="24" t="s">
        <v>44</v>
      </c>
      <c r="L31" s="24" t="s">
        <v>208</v>
      </c>
      <c r="M31" s="14" t="s">
        <v>37</v>
      </c>
    </row>
    <row r="32" spans="1:13" ht="102" x14ac:dyDescent="0.25">
      <c r="A32" s="12">
        <f t="shared" si="0"/>
        <v>29</v>
      </c>
      <c r="B32" s="24" t="s">
        <v>209</v>
      </c>
      <c r="C32" s="25" t="s">
        <v>210</v>
      </c>
      <c r="D32" s="26" t="s">
        <v>211</v>
      </c>
      <c r="E32" s="27" t="s">
        <v>204</v>
      </c>
      <c r="F32" s="14" t="s">
        <v>205</v>
      </c>
      <c r="G32" s="14" t="s">
        <v>206</v>
      </c>
      <c r="H32" s="28">
        <v>8400</v>
      </c>
      <c r="I32" s="47">
        <v>9511.6604299999999</v>
      </c>
      <c r="J32" s="14" t="s">
        <v>212</v>
      </c>
      <c r="K32" s="24" t="s">
        <v>44</v>
      </c>
      <c r="L32" s="24" t="s">
        <v>208</v>
      </c>
      <c r="M32" s="14" t="s">
        <v>37</v>
      </c>
    </row>
    <row r="33" spans="1:13" ht="102" x14ac:dyDescent="0.25">
      <c r="A33" s="12">
        <f t="shared" si="0"/>
        <v>30</v>
      </c>
      <c r="B33" s="24" t="s">
        <v>213</v>
      </c>
      <c r="C33" s="25" t="s">
        <v>214</v>
      </c>
      <c r="D33" s="26" t="s">
        <v>215</v>
      </c>
      <c r="E33" s="27" t="s">
        <v>204</v>
      </c>
      <c r="F33" s="14" t="s">
        <v>205</v>
      </c>
      <c r="G33" s="14" t="s">
        <v>206</v>
      </c>
      <c r="H33" s="48">
        <f>777.9*3</f>
        <v>2333.6999999999998</v>
      </c>
      <c r="I33" s="47">
        <f>879.60851*3</f>
        <v>2638.8255300000001</v>
      </c>
      <c r="J33" s="14" t="s">
        <v>216</v>
      </c>
      <c r="K33" s="24" t="s">
        <v>44</v>
      </c>
      <c r="L33" s="24" t="s">
        <v>208</v>
      </c>
      <c r="M33" s="14" t="s">
        <v>37</v>
      </c>
    </row>
    <row r="34" spans="1:13" ht="102" x14ac:dyDescent="0.25">
      <c r="A34" s="12">
        <f t="shared" si="0"/>
        <v>31</v>
      </c>
      <c r="B34" s="24" t="s">
        <v>217</v>
      </c>
      <c r="C34" s="25" t="s">
        <v>218</v>
      </c>
      <c r="D34" s="26" t="s">
        <v>219</v>
      </c>
      <c r="E34" s="27" t="s">
        <v>220</v>
      </c>
      <c r="F34" s="14" t="s">
        <v>221</v>
      </c>
      <c r="G34" s="14" t="s">
        <v>95</v>
      </c>
      <c r="H34" s="28" t="s">
        <v>82</v>
      </c>
      <c r="I34" s="34">
        <v>2000</v>
      </c>
      <c r="J34" s="14" t="s">
        <v>222</v>
      </c>
      <c r="K34" s="24" t="s">
        <v>106</v>
      </c>
      <c r="L34" s="24" t="s">
        <v>107</v>
      </c>
      <c r="M34" s="37" t="s">
        <v>184</v>
      </c>
    </row>
    <row r="35" spans="1:13" ht="102" x14ac:dyDescent="0.25">
      <c r="A35" s="12">
        <f t="shared" si="0"/>
        <v>32</v>
      </c>
      <c r="B35" s="24" t="s">
        <v>217</v>
      </c>
      <c r="C35" s="25" t="s">
        <v>223</v>
      </c>
      <c r="D35" s="26" t="s">
        <v>224</v>
      </c>
      <c r="E35" s="27" t="s">
        <v>220</v>
      </c>
      <c r="F35" s="14" t="s">
        <v>221</v>
      </c>
      <c r="G35" s="14" t="s">
        <v>95</v>
      </c>
      <c r="H35" s="28" t="s">
        <v>82</v>
      </c>
      <c r="I35" s="34">
        <v>1500</v>
      </c>
      <c r="J35" s="14" t="s">
        <v>225</v>
      </c>
      <c r="K35" s="24" t="s">
        <v>106</v>
      </c>
      <c r="L35" s="24" t="s">
        <v>107</v>
      </c>
      <c r="M35" s="37" t="s">
        <v>184</v>
      </c>
    </row>
    <row r="36" spans="1:13" ht="89.25" x14ac:dyDescent="0.25">
      <c r="A36" s="12">
        <f t="shared" si="0"/>
        <v>33</v>
      </c>
      <c r="B36" s="23" t="s">
        <v>226</v>
      </c>
      <c r="C36" s="16" t="s">
        <v>227</v>
      </c>
      <c r="D36" s="49" t="s">
        <v>228</v>
      </c>
      <c r="E36" s="18" t="s">
        <v>229</v>
      </c>
      <c r="F36" s="15" t="s">
        <v>118</v>
      </c>
      <c r="G36" s="15" t="s">
        <v>42</v>
      </c>
      <c r="H36" s="21">
        <f>10000*12</f>
        <v>120000</v>
      </c>
      <c r="I36" s="22">
        <v>8400</v>
      </c>
      <c r="J36" s="32" t="s">
        <v>230</v>
      </c>
      <c r="K36" s="23" t="s">
        <v>106</v>
      </c>
      <c r="L36" s="23" t="s">
        <v>231</v>
      </c>
      <c r="M36" s="15" t="s">
        <v>46</v>
      </c>
    </row>
    <row r="37" spans="1:13" ht="102" x14ac:dyDescent="0.25">
      <c r="A37" s="12">
        <f t="shared" si="0"/>
        <v>34</v>
      </c>
      <c r="B37" s="24" t="s">
        <v>232</v>
      </c>
      <c r="C37" s="25" t="s">
        <v>232</v>
      </c>
      <c r="D37" s="26" t="s">
        <v>233</v>
      </c>
      <c r="E37" s="27" t="s">
        <v>234</v>
      </c>
      <c r="F37" s="14" t="s">
        <v>235</v>
      </c>
      <c r="G37" s="14" t="s">
        <v>73</v>
      </c>
      <c r="H37" s="28">
        <v>7</v>
      </c>
      <c r="I37" s="34">
        <v>596</v>
      </c>
      <c r="J37" s="32" t="s">
        <v>236</v>
      </c>
      <c r="K37" s="23" t="s">
        <v>191</v>
      </c>
      <c r="L37" s="23" t="s">
        <v>237</v>
      </c>
      <c r="M37" s="14" t="s">
        <v>37</v>
      </c>
    </row>
    <row r="38" spans="1:13" ht="76.5" x14ac:dyDescent="0.25">
      <c r="A38" s="12">
        <f t="shared" si="0"/>
        <v>35</v>
      </c>
      <c r="B38" s="24" t="s">
        <v>238</v>
      </c>
      <c r="C38" s="25" t="s">
        <v>239</v>
      </c>
      <c r="D38" s="26" t="s">
        <v>240</v>
      </c>
      <c r="E38" s="27" t="s">
        <v>241</v>
      </c>
      <c r="F38" s="14" t="s">
        <v>242</v>
      </c>
      <c r="G38" s="14" t="s">
        <v>82</v>
      </c>
      <c r="H38" s="28" t="s">
        <v>82</v>
      </c>
      <c r="I38" s="34">
        <v>15000</v>
      </c>
      <c r="J38" s="14" t="s">
        <v>243</v>
      </c>
      <c r="K38" s="24" t="s">
        <v>244</v>
      </c>
      <c r="L38" s="24" t="s">
        <v>245</v>
      </c>
      <c r="M38" s="37" t="s">
        <v>46</v>
      </c>
    </row>
    <row r="39" spans="1:13" ht="76.5" x14ac:dyDescent="0.25">
      <c r="A39" s="12">
        <f t="shared" si="0"/>
        <v>36</v>
      </c>
      <c r="B39" s="24" t="s">
        <v>68</v>
      </c>
      <c r="C39" s="25" t="s">
        <v>246</v>
      </c>
      <c r="D39" s="26" t="s">
        <v>247</v>
      </c>
      <c r="E39" s="27" t="s">
        <v>71</v>
      </c>
      <c r="F39" s="14" t="s">
        <v>72</v>
      </c>
      <c r="G39" s="14" t="s">
        <v>42</v>
      </c>
      <c r="H39" s="28">
        <v>1</v>
      </c>
      <c r="I39" s="44">
        <f>923.2*1.2</f>
        <v>1107.8399999999999</v>
      </c>
      <c r="J39" s="14" t="s">
        <v>248</v>
      </c>
      <c r="K39" s="24" t="s">
        <v>106</v>
      </c>
      <c r="L39" s="24" t="s">
        <v>249</v>
      </c>
      <c r="M39" s="37" t="s">
        <v>250</v>
      </c>
    </row>
    <row r="40" spans="1:13" ht="76.5" x14ac:dyDescent="0.25">
      <c r="A40" s="12">
        <f t="shared" si="0"/>
        <v>37</v>
      </c>
      <c r="B40" s="24" t="s">
        <v>251</v>
      </c>
      <c r="C40" s="25" t="s">
        <v>252</v>
      </c>
      <c r="D40" s="26" t="s">
        <v>253</v>
      </c>
      <c r="E40" s="27" t="s">
        <v>254</v>
      </c>
      <c r="F40" s="14" t="s">
        <v>255</v>
      </c>
      <c r="G40" s="14" t="s">
        <v>256</v>
      </c>
      <c r="H40" s="28" t="s">
        <v>82</v>
      </c>
      <c r="I40" s="14" t="s">
        <v>257</v>
      </c>
      <c r="J40" s="14" t="s">
        <v>258</v>
      </c>
      <c r="K40" s="24" t="s">
        <v>106</v>
      </c>
      <c r="L40" s="24" t="s">
        <v>259</v>
      </c>
      <c r="M40" s="14" t="s">
        <v>184</v>
      </c>
    </row>
    <row r="41" spans="1:13" ht="76.5" x14ac:dyDescent="0.25">
      <c r="A41" s="12">
        <f t="shared" si="0"/>
        <v>38</v>
      </c>
      <c r="B41" s="24" t="s">
        <v>260</v>
      </c>
      <c r="C41" s="25" t="s">
        <v>260</v>
      </c>
      <c r="D41" s="26" t="s">
        <v>261</v>
      </c>
      <c r="E41" s="27" t="s">
        <v>254</v>
      </c>
      <c r="F41" s="14" t="s">
        <v>255</v>
      </c>
      <c r="G41" s="14" t="s">
        <v>95</v>
      </c>
      <c r="H41" s="28" t="s">
        <v>82</v>
      </c>
      <c r="I41" s="14" t="s">
        <v>262</v>
      </c>
      <c r="J41" s="14" t="s">
        <v>263</v>
      </c>
      <c r="K41" s="24" t="s">
        <v>106</v>
      </c>
      <c r="L41" s="24" t="s">
        <v>245</v>
      </c>
      <c r="M41" s="14" t="s">
        <v>184</v>
      </c>
    </row>
    <row r="42" spans="1:13" ht="127.5" x14ac:dyDescent="0.25">
      <c r="A42" s="12">
        <f t="shared" si="0"/>
        <v>39</v>
      </c>
      <c r="B42" s="24" t="s">
        <v>264</v>
      </c>
      <c r="C42" s="25" t="s">
        <v>264</v>
      </c>
      <c r="D42" s="26" t="s">
        <v>265</v>
      </c>
      <c r="E42" s="27" t="s">
        <v>266</v>
      </c>
      <c r="F42" s="14" t="s">
        <v>221</v>
      </c>
      <c r="G42" s="14" t="s">
        <v>95</v>
      </c>
      <c r="H42" s="28" t="s">
        <v>82</v>
      </c>
      <c r="I42" s="14" t="s">
        <v>267</v>
      </c>
      <c r="J42" s="14" t="s">
        <v>268</v>
      </c>
      <c r="K42" s="24" t="s">
        <v>106</v>
      </c>
      <c r="L42" s="24" t="s">
        <v>245</v>
      </c>
      <c r="M42" s="14" t="s">
        <v>184</v>
      </c>
    </row>
    <row r="43" spans="1:13" ht="89.25" x14ac:dyDescent="0.25">
      <c r="A43" s="12">
        <f t="shared" si="0"/>
        <v>40</v>
      </c>
      <c r="B43" s="24" t="s">
        <v>269</v>
      </c>
      <c r="C43" s="25" t="s">
        <v>270</v>
      </c>
      <c r="D43" s="26" t="s">
        <v>271</v>
      </c>
      <c r="E43" s="27" t="s">
        <v>272</v>
      </c>
      <c r="F43" s="14" t="s">
        <v>273</v>
      </c>
      <c r="G43" s="14" t="s">
        <v>95</v>
      </c>
      <c r="H43" s="28" t="s">
        <v>82</v>
      </c>
      <c r="I43" s="34">
        <v>1680</v>
      </c>
      <c r="J43" s="14" t="s">
        <v>274</v>
      </c>
      <c r="K43" s="24" t="s">
        <v>106</v>
      </c>
      <c r="L43" s="24" t="s">
        <v>275</v>
      </c>
      <c r="M43" s="37" t="s">
        <v>46</v>
      </c>
    </row>
    <row r="44" spans="1:13" ht="89.25" x14ac:dyDescent="0.25">
      <c r="A44" s="12">
        <f t="shared" si="0"/>
        <v>41</v>
      </c>
      <c r="B44" s="24" t="s">
        <v>276</v>
      </c>
      <c r="C44" s="25" t="s">
        <v>276</v>
      </c>
      <c r="D44" s="26" t="s">
        <v>277</v>
      </c>
      <c r="E44" s="27" t="s">
        <v>254</v>
      </c>
      <c r="F44" s="14" t="s">
        <v>255</v>
      </c>
      <c r="G44" s="14" t="s">
        <v>95</v>
      </c>
      <c r="H44" s="28" t="s">
        <v>82</v>
      </c>
      <c r="I44" s="34">
        <v>20000</v>
      </c>
      <c r="J44" s="14" t="s">
        <v>278</v>
      </c>
      <c r="K44" s="24" t="s">
        <v>106</v>
      </c>
      <c r="L44" s="24" t="s">
        <v>107</v>
      </c>
      <c r="M44" s="37" t="s">
        <v>108</v>
      </c>
    </row>
    <row r="45" spans="1:13" ht="89.25" x14ac:dyDescent="0.25">
      <c r="A45" s="12">
        <f t="shared" si="0"/>
        <v>42</v>
      </c>
      <c r="B45" s="24" t="s">
        <v>276</v>
      </c>
      <c r="C45" s="25" t="s">
        <v>276</v>
      </c>
      <c r="D45" s="26" t="s">
        <v>279</v>
      </c>
      <c r="E45" s="27" t="s">
        <v>254</v>
      </c>
      <c r="F45" s="14" t="s">
        <v>255</v>
      </c>
      <c r="G45" s="14" t="s">
        <v>95</v>
      </c>
      <c r="H45" s="28" t="s">
        <v>82</v>
      </c>
      <c r="I45" s="34">
        <v>20000</v>
      </c>
      <c r="J45" s="14" t="s">
        <v>278</v>
      </c>
      <c r="K45" s="24" t="s">
        <v>106</v>
      </c>
      <c r="L45" s="24" t="s">
        <v>107</v>
      </c>
      <c r="M45" s="37" t="s">
        <v>108</v>
      </c>
    </row>
    <row r="46" spans="1:13" ht="63.75" x14ac:dyDescent="0.25">
      <c r="A46" s="12">
        <f t="shared" si="0"/>
        <v>43</v>
      </c>
      <c r="B46" s="24" t="s">
        <v>280</v>
      </c>
      <c r="C46" s="25" t="s">
        <v>281</v>
      </c>
      <c r="D46" s="26" t="s">
        <v>282</v>
      </c>
      <c r="E46" s="27" t="s">
        <v>283</v>
      </c>
      <c r="F46" s="14" t="s">
        <v>273</v>
      </c>
      <c r="G46" s="14" t="s">
        <v>284</v>
      </c>
      <c r="H46" s="28" t="s">
        <v>82</v>
      </c>
      <c r="I46" s="44">
        <v>2242.944</v>
      </c>
      <c r="J46" s="14" t="s">
        <v>285</v>
      </c>
      <c r="K46" s="24" t="s">
        <v>106</v>
      </c>
      <c r="L46" s="24" t="s">
        <v>245</v>
      </c>
      <c r="M46" s="37" t="s">
        <v>184</v>
      </c>
    </row>
    <row r="47" spans="1:13" ht="140.25" x14ac:dyDescent="0.25">
      <c r="A47" s="12">
        <f t="shared" si="0"/>
        <v>44</v>
      </c>
      <c r="B47" s="24" t="s">
        <v>238</v>
      </c>
      <c r="C47" s="25" t="s">
        <v>286</v>
      </c>
      <c r="D47" s="26" t="s">
        <v>287</v>
      </c>
      <c r="E47" s="27" t="s">
        <v>288</v>
      </c>
      <c r="F47" s="14" t="s">
        <v>167</v>
      </c>
      <c r="G47" s="14" t="s">
        <v>95</v>
      </c>
      <c r="H47" s="28" t="s">
        <v>82</v>
      </c>
      <c r="I47" s="34">
        <v>2500</v>
      </c>
      <c r="J47" s="14" t="s">
        <v>285</v>
      </c>
      <c r="K47" s="24" t="s">
        <v>106</v>
      </c>
      <c r="L47" s="24" t="s">
        <v>245</v>
      </c>
      <c r="M47" s="37" t="s">
        <v>184</v>
      </c>
    </row>
    <row r="48" spans="1:13" ht="408" x14ac:dyDescent="0.25">
      <c r="A48" s="12">
        <f t="shared" si="0"/>
        <v>45</v>
      </c>
      <c r="B48" s="24" t="s">
        <v>289</v>
      </c>
      <c r="C48" s="25" t="s">
        <v>290</v>
      </c>
      <c r="D48" s="26" t="s">
        <v>291</v>
      </c>
      <c r="E48" s="27" t="s">
        <v>158</v>
      </c>
      <c r="F48" s="14" t="s">
        <v>159</v>
      </c>
      <c r="G48" s="14" t="s">
        <v>62</v>
      </c>
      <c r="H48" s="28" t="s">
        <v>292</v>
      </c>
      <c r="I48" s="14" t="s">
        <v>293</v>
      </c>
      <c r="J48" s="14" t="s">
        <v>294</v>
      </c>
      <c r="K48" s="24" t="s">
        <v>106</v>
      </c>
      <c r="L48" s="24" t="s">
        <v>295</v>
      </c>
      <c r="M48" s="37" t="s">
        <v>163</v>
      </c>
    </row>
    <row r="49" spans="1:13" ht="89.25" x14ac:dyDescent="0.25">
      <c r="A49" s="12">
        <f t="shared" si="0"/>
        <v>46</v>
      </c>
      <c r="B49" s="24" t="s">
        <v>296</v>
      </c>
      <c r="C49" s="25" t="s">
        <v>297</v>
      </c>
      <c r="D49" s="26" t="s">
        <v>298</v>
      </c>
      <c r="E49" s="27" t="s">
        <v>254</v>
      </c>
      <c r="F49" s="14" t="s">
        <v>255</v>
      </c>
      <c r="G49" s="14" t="s">
        <v>95</v>
      </c>
      <c r="H49" s="28" t="s">
        <v>82</v>
      </c>
      <c r="I49" s="14" t="s">
        <v>299</v>
      </c>
      <c r="J49" s="14" t="s">
        <v>300</v>
      </c>
      <c r="K49" s="24" t="s">
        <v>106</v>
      </c>
      <c r="L49" s="24" t="s">
        <v>259</v>
      </c>
      <c r="M49" s="37" t="s">
        <v>108</v>
      </c>
    </row>
    <row r="50" spans="1:13" ht="127.5" x14ac:dyDescent="0.25">
      <c r="A50" s="12">
        <f t="shared" si="0"/>
        <v>47</v>
      </c>
      <c r="B50" s="24" t="s">
        <v>301</v>
      </c>
      <c r="C50" s="25" t="s">
        <v>301</v>
      </c>
      <c r="D50" s="26" t="s">
        <v>302</v>
      </c>
      <c r="E50" s="27" t="s">
        <v>266</v>
      </c>
      <c r="F50" s="14" t="s">
        <v>221</v>
      </c>
      <c r="G50" s="14" t="s">
        <v>95</v>
      </c>
      <c r="H50" s="28" t="s">
        <v>82</v>
      </c>
      <c r="I50" s="14" t="s">
        <v>303</v>
      </c>
      <c r="J50" s="14" t="s">
        <v>304</v>
      </c>
      <c r="K50" s="24" t="s">
        <v>106</v>
      </c>
      <c r="L50" s="24" t="s">
        <v>245</v>
      </c>
      <c r="M50" s="37" t="s">
        <v>184</v>
      </c>
    </row>
    <row r="51" spans="1:13" ht="127.5" x14ac:dyDescent="0.25">
      <c r="A51" s="12">
        <f t="shared" si="0"/>
        <v>48</v>
      </c>
      <c r="B51" s="24" t="s">
        <v>217</v>
      </c>
      <c r="C51" s="25" t="s">
        <v>217</v>
      </c>
      <c r="D51" s="26" t="s">
        <v>305</v>
      </c>
      <c r="E51" s="27" t="s">
        <v>266</v>
      </c>
      <c r="F51" s="14" t="s">
        <v>221</v>
      </c>
      <c r="G51" s="14" t="s">
        <v>95</v>
      </c>
      <c r="H51" s="28" t="s">
        <v>82</v>
      </c>
      <c r="I51" s="14" t="s">
        <v>257</v>
      </c>
      <c r="J51" s="14" t="s">
        <v>306</v>
      </c>
      <c r="K51" s="24" t="s">
        <v>106</v>
      </c>
      <c r="L51" s="24" t="s">
        <v>245</v>
      </c>
      <c r="M51" s="37" t="s">
        <v>184</v>
      </c>
    </row>
    <row r="52" spans="1:13" ht="89.25" x14ac:dyDescent="0.25">
      <c r="A52" s="12">
        <f t="shared" si="0"/>
        <v>49</v>
      </c>
      <c r="B52" s="24" t="s">
        <v>307</v>
      </c>
      <c r="C52" s="25" t="s">
        <v>307</v>
      </c>
      <c r="D52" s="26" t="s">
        <v>308</v>
      </c>
      <c r="E52" s="27" t="s">
        <v>309</v>
      </c>
      <c r="F52" s="14" t="s">
        <v>310</v>
      </c>
      <c r="G52" s="14" t="s">
        <v>95</v>
      </c>
      <c r="H52" s="28" t="s">
        <v>82</v>
      </c>
      <c r="I52" s="14" t="s">
        <v>299</v>
      </c>
      <c r="J52" s="14" t="s">
        <v>311</v>
      </c>
      <c r="K52" s="24" t="s">
        <v>106</v>
      </c>
      <c r="L52" s="24" t="s">
        <v>107</v>
      </c>
      <c r="M52" s="37" t="s">
        <v>108</v>
      </c>
    </row>
    <row r="53" spans="1:13" ht="102" x14ac:dyDescent="0.25">
      <c r="A53" s="12">
        <f t="shared" si="0"/>
        <v>50</v>
      </c>
      <c r="B53" s="24" t="s">
        <v>312</v>
      </c>
      <c r="C53" s="25" t="s">
        <v>312</v>
      </c>
      <c r="D53" s="26" t="s">
        <v>313</v>
      </c>
      <c r="E53" s="27" t="s">
        <v>314</v>
      </c>
      <c r="F53" s="14" t="s">
        <v>315</v>
      </c>
      <c r="G53" s="14" t="s">
        <v>316</v>
      </c>
      <c r="H53" s="28" t="s">
        <v>82</v>
      </c>
      <c r="I53" s="14" t="s">
        <v>303</v>
      </c>
      <c r="J53" s="14" t="s">
        <v>304</v>
      </c>
      <c r="K53" s="24" t="s">
        <v>106</v>
      </c>
      <c r="L53" s="24" t="s">
        <v>107</v>
      </c>
      <c r="M53" s="37" t="s">
        <v>108</v>
      </c>
    </row>
    <row r="54" spans="1:13" ht="102" x14ac:dyDescent="0.25">
      <c r="A54" s="12">
        <f t="shared" si="0"/>
        <v>51</v>
      </c>
      <c r="B54" s="24" t="s">
        <v>317</v>
      </c>
      <c r="C54" s="25" t="s">
        <v>318</v>
      </c>
      <c r="D54" s="26" t="s">
        <v>319</v>
      </c>
      <c r="E54" s="27" t="s">
        <v>320</v>
      </c>
      <c r="F54" s="14" t="s">
        <v>221</v>
      </c>
      <c r="G54" s="14" t="s">
        <v>321</v>
      </c>
      <c r="H54" s="28" t="s">
        <v>82</v>
      </c>
      <c r="I54" s="14" t="s">
        <v>322</v>
      </c>
      <c r="J54" s="14" t="s">
        <v>304</v>
      </c>
      <c r="K54" s="24" t="s">
        <v>106</v>
      </c>
      <c r="L54" s="24" t="s">
        <v>107</v>
      </c>
      <c r="M54" s="37" t="s">
        <v>184</v>
      </c>
    </row>
    <row r="55" spans="1:13" ht="89.25" x14ac:dyDescent="0.25">
      <c r="A55" s="12">
        <f t="shared" si="0"/>
        <v>52</v>
      </c>
      <c r="B55" s="24" t="s">
        <v>193</v>
      </c>
      <c r="C55" s="25" t="s">
        <v>194</v>
      </c>
      <c r="D55" s="26" t="s">
        <v>323</v>
      </c>
      <c r="E55" s="27" t="s">
        <v>31</v>
      </c>
      <c r="F55" s="14" t="s">
        <v>196</v>
      </c>
      <c r="G55" s="14" t="s">
        <v>42</v>
      </c>
      <c r="H55" s="28">
        <v>3</v>
      </c>
      <c r="I55" s="34">
        <f>(448000*1.2+268800*1.2+268800*1.2)/1000</f>
        <v>1182.72</v>
      </c>
      <c r="J55" s="14" t="s">
        <v>324</v>
      </c>
      <c r="K55" s="24" t="s">
        <v>106</v>
      </c>
      <c r="L55" s="24" t="s">
        <v>325</v>
      </c>
      <c r="M55" s="14" t="s">
        <v>46</v>
      </c>
    </row>
    <row r="56" spans="1:13" ht="63.75" x14ac:dyDescent="0.25">
      <c r="A56" s="12">
        <f t="shared" si="0"/>
        <v>53</v>
      </c>
      <c r="B56" s="24" t="s">
        <v>326</v>
      </c>
      <c r="C56" s="25" t="s">
        <v>326</v>
      </c>
      <c r="D56" s="26" t="s">
        <v>327</v>
      </c>
      <c r="E56" s="27" t="s">
        <v>328</v>
      </c>
      <c r="F56" s="14" t="s">
        <v>329</v>
      </c>
      <c r="G56" s="14" t="s">
        <v>95</v>
      </c>
      <c r="H56" s="28" t="s">
        <v>82</v>
      </c>
      <c r="I56" s="34">
        <v>2000</v>
      </c>
      <c r="J56" s="14" t="s">
        <v>330</v>
      </c>
      <c r="K56" s="24" t="s">
        <v>106</v>
      </c>
      <c r="L56" s="24" t="s">
        <v>259</v>
      </c>
      <c r="M56" s="37" t="s">
        <v>184</v>
      </c>
    </row>
    <row r="57" spans="1:13" ht="63.75" x14ac:dyDescent="0.25">
      <c r="A57" s="12">
        <f t="shared" si="0"/>
        <v>54</v>
      </c>
      <c r="B57" s="24" t="s">
        <v>331</v>
      </c>
      <c r="C57" s="25" t="s">
        <v>332</v>
      </c>
      <c r="D57" s="26" t="s">
        <v>333</v>
      </c>
      <c r="E57" s="27" t="s">
        <v>334</v>
      </c>
      <c r="F57" s="14" t="s">
        <v>329</v>
      </c>
      <c r="G57" s="14" t="s">
        <v>95</v>
      </c>
      <c r="H57" s="28" t="s">
        <v>82</v>
      </c>
      <c r="I57" s="34">
        <v>1500</v>
      </c>
      <c r="J57" s="14" t="s">
        <v>335</v>
      </c>
      <c r="K57" s="24" t="s">
        <v>106</v>
      </c>
      <c r="L57" s="24" t="s">
        <v>259</v>
      </c>
      <c r="M57" s="37" t="s">
        <v>184</v>
      </c>
    </row>
    <row r="58" spans="1:13" ht="114.75" x14ac:dyDescent="0.25">
      <c r="A58" s="12">
        <f t="shared" si="0"/>
        <v>55</v>
      </c>
      <c r="B58" s="24" t="s">
        <v>336</v>
      </c>
      <c r="C58" s="25" t="s">
        <v>337</v>
      </c>
      <c r="D58" s="26" t="s">
        <v>338</v>
      </c>
      <c r="E58" s="27" t="s">
        <v>339</v>
      </c>
      <c r="F58" s="14" t="s">
        <v>329</v>
      </c>
      <c r="G58" s="14" t="s">
        <v>95</v>
      </c>
      <c r="H58" s="28" t="s">
        <v>82</v>
      </c>
      <c r="I58" s="34">
        <v>15000</v>
      </c>
      <c r="J58" s="14" t="s">
        <v>340</v>
      </c>
      <c r="K58" s="24" t="s">
        <v>106</v>
      </c>
      <c r="L58" s="24" t="s">
        <v>259</v>
      </c>
      <c r="M58" s="37" t="s">
        <v>184</v>
      </c>
    </row>
    <row r="59" spans="1:13" ht="63.75" x14ac:dyDescent="0.25">
      <c r="A59" s="12">
        <f t="shared" si="0"/>
        <v>56</v>
      </c>
      <c r="B59" s="24" t="s">
        <v>341</v>
      </c>
      <c r="C59" s="25" t="s">
        <v>342</v>
      </c>
      <c r="D59" s="26" t="s">
        <v>343</v>
      </c>
      <c r="E59" s="27" t="s">
        <v>344</v>
      </c>
      <c r="F59" s="14" t="s">
        <v>329</v>
      </c>
      <c r="G59" s="14" t="s">
        <v>95</v>
      </c>
      <c r="H59" s="28" t="s">
        <v>82</v>
      </c>
      <c r="I59" s="14" t="s">
        <v>345</v>
      </c>
      <c r="J59" s="14" t="s">
        <v>346</v>
      </c>
      <c r="K59" s="24" t="s">
        <v>106</v>
      </c>
      <c r="L59" s="24" t="s">
        <v>259</v>
      </c>
      <c r="M59" s="37" t="s">
        <v>184</v>
      </c>
    </row>
    <row r="60" spans="1:13" ht="102" x14ac:dyDescent="0.25">
      <c r="A60" s="12">
        <f t="shared" si="0"/>
        <v>57</v>
      </c>
      <c r="B60" s="24" t="s">
        <v>347</v>
      </c>
      <c r="C60" s="25" t="s">
        <v>348</v>
      </c>
      <c r="D60" s="26" t="s">
        <v>349</v>
      </c>
      <c r="E60" s="27" t="s">
        <v>350</v>
      </c>
      <c r="F60" s="14" t="s">
        <v>181</v>
      </c>
      <c r="G60" s="14" t="s">
        <v>351</v>
      </c>
      <c r="H60" s="28" t="s">
        <v>82</v>
      </c>
      <c r="I60" s="34">
        <v>5000</v>
      </c>
      <c r="J60" s="14" t="s">
        <v>352</v>
      </c>
      <c r="K60" s="24" t="s">
        <v>106</v>
      </c>
      <c r="L60" s="24" t="s">
        <v>259</v>
      </c>
      <c r="M60" s="14" t="s">
        <v>184</v>
      </c>
    </row>
    <row r="61" spans="1:13" ht="89.25" x14ac:dyDescent="0.25">
      <c r="A61" s="12">
        <f t="shared" si="0"/>
        <v>58</v>
      </c>
      <c r="B61" s="24" t="s">
        <v>353</v>
      </c>
      <c r="C61" s="25" t="s">
        <v>353</v>
      </c>
      <c r="D61" s="26" t="s">
        <v>354</v>
      </c>
      <c r="E61" s="27" t="s">
        <v>355</v>
      </c>
      <c r="F61" s="14" t="s">
        <v>356</v>
      </c>
      <c r="G61" s="14" t="s">
        <v>95</v>
      </c>
      <c r="H61" s="28" t="s">
        <v>82</v>
      </c>
      <c r="I61" s="14" t="s">
        <v>357</v>
      </c>
      <c r="J61" s="14" t="s">
        <v>358</v>
      </c>
      <c r="K61" s="24" t="s">
        <v>106</v>
      </c>
      <c r="L61" s="24" t="s">
        <v>107</v>
      </c>
      <c r="M61" s="14" t="s">
        <v>108</v>
      </c>
    </row>
    <row r="62" spans="1:13" ht="76.5" x14ac:dyDescent="0.25">
      <c r="A62" s="12">
        <f t="shared" si="0"/>
        <v>59</v>
      </c>
      <c r="B62" s="24" t="s">
        <v>359</v>
      </c>
      <c r="C62" s="25" t="s">
        <v>359</v>
      </c>
      <c r="D62" s="26" t="s">
        <v>360</v>
      </c>
      <c r="E62" s="27" t="s">
        <v>314</v>
      </c>
      <c r="F62" s="14" t="s">
        <v>221</v>
      </c>
      <c r="G62" s="14" t="s">
        <v>361</v>
      </c>
      <c r="H62" s="28" t="s">
        <v>82</v>
      </c>
      <c r="I62" s="34">
        <v>4000</v>
      </c>
      <c r="J62" s="14" t="s">
        <v>362</v>
      </c>
      <c r="K62" s="24" t="s">
        <v>106</v>
      </c>
      <c r="L62" s="24" t="s">
        <v>107</v>
      </c>
      <c r="M62" s="14" t="s">
        <v>184</v>
      </c>
    </row>
    <row r="63" spans="1:13" ht="76.5" x14ac:dyDescent="0.25">
      <c r="A63" s="12">
        <f t="shared" si="0"/>
        <v>60</v>
      </c>
      <c r="B63" s="24" t="s">
        <v>359</v>
      </c>
      <c r="C63" s="25" t="s">
        <v>363</v>
      </c>
      <c r="D63" s="26" t="s">
        <v>364</v>
      </c>
      <c r="E63" s="27" t="s">
        <v>314</v>
      </c>
      <c r="F63" s="14" t="s">
        <v>221</v>
      </c>
      <c r="G63" s="14" t="s">
        <v>182</v>
      </c>
      <c r="H63" s="28" t="s">
        <v>82</v>
      </c>
      <c r="I63" s="34">
        <v>4000</v>
      </c>
      <c r="J63" s="14" t="s">
        <v>362</v>
      </c>
      <c r="K63" s="24" t="s">
        <v>106</v>
      </c>
      <c r="L63" s="24" t="s">
        <v>107</v>
      </c>
      <c r="M63" s="14" t="s">
        <v>184</v>
      </c>
    </row>
    <row r="64" spans="1:13" ht="76.5" x14ac:dyDescent="0.25">
      <c r="A64" s="12">
        <f t="shared" si="0"/>
        <v>61</v>
      </c>
      <c r="B64" s="24" t="s">
        <v>365</v>
      </c>
      <c r="C64" s="25" t="s">
        <v>366</v>
      </c>
      <c r="D64" s="26" t="s">
        <v>367</v>
      </c>
      <c r="E64" s="27" t="s">
        <v>314</v>
      </c>
      <c r="F64" s="14" t="s">
        <v>221</v>
      </c>
      <c r="G64" s="14" t="s">
        <v>182</v>
      </c>
      <c r="H64" s="28" t="s">
        <v>82</v>
      </c>
      <c r="I64" s="34">
        <v>9000</v>
      </c>
      <c r="J64" s="14" t="s">
        <v>368</v>
      </c>
      <c r="K64" s="24" t="s">
        <v>106</v>
      </c>
      <c r="L64" s="24" t="s">
        <v>107</v>
      </c>
      <c r="M64" s="14" t="s">
        <v>184</v>
      </c>
    </row>
    <row r="65" spans="1:13" ht="127.5" x14ac:dyDescent="0.25">
      <c r="A65" s="12">
        <f t="shared" si="0"/>
        <v>62</v>
      </c>
      <c r="B65" s="24" t="s">
        <v>369</v>
      </c>
      <c r="C65" s="25" t="s">
        <v>369</v>
      </c>
      <c r="D65" s="26" t="s">
        <v>370</v>
      </c>
      <c r="E65" s="27" t="s">
        <v>266</v>
      </c>
      <c r="F65" s="14" t="s">
        <v>221</v>
      </c>
      <c r="G65" s="14" t="s">
        <v>95</v>
      </c>
      <c r="H65" s="28" t="s">
        <v>82</v>
      </c>
      <c r="I65" s="14" t="s">
        <v>357</v>
      </c>
      <c r="J65" s="14" t="s">
        <v>330</v>
      </c>
      <c r="K65" s="24" t="s">
        <v>106</v>
      </c>
      <c r="L65" s="24" t="s">
        <v>107</v>
      </c>
      <c r="M65" s="14" t="s">
        <v>184</v>
      </c>
    </row>
    <row r="66" spans="1:13" ht="76.5" x14ac:dyDescent="0.25">
      <c r="A66" s="12">
        <f t="shared" si="0"/>
        <v>63</v>
      </c>
      <c r="B66" s="24" t="s">
        <v>371</v>
      </c>
      <c r="C66" s="25" t="s">
        <v>372</v>
      </c>
      <c r="D66" s="26" t="s">
        <v>373</v>
      </c>
      <c r="E66" s="27" t="s">
        <v>374</v>
      </c>
      <c r="F66" s="14" t="s">
        <v>310</v>
      </c>
      <c r="G66" s="14" t="s">
        <v>351</v>
      </c>
      <c r="H66" s="28" t="s">
        <v>82</v>
      </c>
      <c r="I66" s="14" t="s">
        <v>357</v>
      </c>
      <c r="J66" s="14" t="s">
        <v>330</v>
      </c>
      <c r="K66" s="24" t="s">
        <v>106</v>
      </c>
      <c r="L66" s="24" t="s">
        <v>107</v>
      </c>
      <c r="M66" s="14" t="s">
        <v>184</v>
      </c>
    </row>
    <row r="67" spans="1:13" ht="63.75" x14ac:dyDescent="0.25">
      <c r="A67" s="12">
        <f t="shared" si="0"/>
        <v>64</v>
      </c>
      <c r="B67" s="24" t="s">
        <v>375</v>
      </c>
      <c r="C67" s="25" t="s">
        <v>376</v>
      </c>
      <c r="D67" s="26" t="s">
        <v>377</v>
      </c>
      <c r="E67" s="27" t="s">
        <v>378</v>
      </c>
      <c r="F67" s="14" t="s">
        <v>41</v>
      </c>
      <c r="G67" s="14" t="s">
        <v>95</v>
      </c>
      <c r="H67" s="28" t="s">
        <v>82</v>
      </c>
      <c r="I67" s="14" t="s">
        <v>303</v>
      </c>
      <c r="J67" s="14" t="s">
        <v>379</v>
      </c>
      <c r="K67" s="24" t="s">
        <v>380</v>
      </c>
      <c r="L67" s="24" t="s">
        <v>107</v>
      </c>
      <c r="M67" s="14" t="s">
        <v>184</v>
      </c>
    </row>
    <row r="68" spans="1:13" ht="63.75" x14ac:dyDescent="0.25">
      <c r="A68" s="12">
        <f t="shared" si="0"/>
        <v>65</v>
      </c>
      <c r="B68" s="24" t="s">
        <v>381</v>
      </c>
      <c r="C68" s="25" t="s">
        <v>381</v>
      </c>
      <c r="D68" s="26" t="s">
        <v>382</v>
      </c>
      <c r="E68" s="27" t="s">
        <v>254</v>
      </c>
      <c r="F68" s="14" t="s">
        <v>255</v>
      </c>
      <c r="G68" s="14" t="s">
        <v>95</v>
      </c>
      <c r="H68" s="28" t="s">
        <v>82</v>
      </c>
      <c r="I68" s="14" t="s">
        <v>299</v>
      </c>
      <c r="J68" s="14" t="s">
        <v>383</v>
      </c>
      <c r="K68" s="24" t="s">
        <v>384</v>
      </c>
      <c r="L68" s="24" t="s">
        <v>107</v>
      </c>
      <c r="M68" s="14" t="s">
        <v>184</v>
      </c>
    </row>
    <row r="69" spans="1:13" ht="89.25" x14ac:dyDescent="0.25">
      <c r="A69" s="12">
        <f t="shared" si="0"/>
        <v>66</v>
      </c>
      <c r="B69" s="24" t="s">
        <v>385</v>
      </c>
      <c r="C69" s="25" t="s">
        <v>386</v>
      </c>
      <c r="D69" s="26" t="s">
        <v>387</v>
      </c>
      <c r="E69" s="27" t="s">
        <v>320</v>
      </c>
      <c r="F69" s="14" t="s">
        <v>32</v>
      </c>
      <c r="G69" s="14" t="s">
        <v>182</v>
      </c>
      <c r="H69" s="28">
        <v>470</v>
      </c>
      <c r="I69" s="34">
        <v>5978.4</v>
      </c>
      <c r="J69" s="14" t="s">
        <v>388</v>
      </c>
      <c r="K69" s="24" t="s">
        <v>244</v>
      </c>
      <c r="L69" s="24" t="s">
        <v>389</v>
      </c>
      <c r="M69" s="14" t="s">
        <v>46</v>
      </c>
    </row>
    <row r="70" spans="1:13" ht="51" x14ac:dyDescent="0.25">
      <c r="A70" s="12">
        <f t="shared" ref="A70:A133" si="1">A69+1</f>
        <v>67</v>
      </c>
      <c r="B70" s="24" t="s">
        <v>128</v>
      </c>
      <c r="C70" s="25" t="s">
        <v>128</v>
      </c>
      <c r="D70" s="26" t="s">
        <v>390</v>
      </c>
      <c r="E70" s="27" t="s">
        <v>391</v>
      </c>
      <c r="F70" s="14" t="s">
        <v>118</v>
      </c>
      <c r="G70" s="14" t="s">
        <v>130</v>
      </c>
      <c r="H70" s="28">
        <v>240</v>
      </c>
      <c r="I70" s="34">
        <v>1255</v>
      </c>
      <c r="J70" s="14" t="s">
        <v>392</v>
      </c>
      <c r="K70" s="24" t="s">
        <v>244</v>
      </c>
      <c r="L70" s="24" t="s">
        <v>393</v>
      </c>
      <c r="M70" s="14" t="s">
        <v>46</v>
      </c>
    </row>
    <row r="71" spans="1:13" ht="408" x14ac:dyDescent="0.25">
      <c r="A71" s="12">
        <f t="shared" si="1"/>
        <v>68</v>
      </c>
      <c r="B71" s="24" t="s">
        <v>156</v>
      </c>
      <c r="C71" s="25" t="s">
        <v>156</v>
      </c>
      <c r="D71" s="26" t="s">
        <v>394</v>
      </c>
      <c r="E71" s="27" t="s">
        <v>158</v>
      </c>
      <c r="F71" s="14" t="s">
        <v>159</v>
      </c>
      <c r="G71" s="14" t="s">
        <v>42</v>
      </c>
      <c r="H71" s="28">
        <v>7</v>
      </c>
      <c r="I71" s="29">
        <v>12486.597599999999</v>
      </c>
      <c r="J71" s="14" t="s">
        <v>395</v>
      </c>
      <c r="K71" s="24" t="s">
        <v>244</v>
      </c>
      <c r="L71" s="24" t="s">
        <v>396</v>
      </c>
      <c r="M71" s="14" t="s">
        <v>163</v>
      </c>
    </row>
    <row r="72" spans="1:13" ht="63.75" x14ac:dyDescent="0.25">
      <c r="A72" s="12">
        <f t="shared" si="1"/>
        <v>69</v>
      </c>
      <c r="B72" s="24" t="s">
        <v>397</v>
      </c>
      <c r="C72" s="25" t="s">
        <v>398</v>
      </c>
      <c r="D72" s="26" t="s">
        <v>399</v>
      </c>
      <c r="E72" s="27" t="s">
        <v>272</v>
      </c>
      <c r="F72" s="14" t="s">
        <v>242</v>
      </c>
      <c r="G72" s="14" t="s">
        <v>400</v>
      </c>
      <c r="H72" s="28" t="s">
        <v>401</v>
      </c>
      <c r="I72" s="34">
        <v>8000</v>
      </c>
      <c r="J72" s="14" t="s">
        <v>402</v>
      </c>
      <c r="K72" s="24" t="s">
        <v>244</v>
      </c>
      <c r="L72" s="24" t="s">
        <v>245</v>
      </c>
      <c r="M72" s="14" t="s">
        <v>184</v>
      </c>
    </row>
    <row r="73" spans="1:13" ht="63.75" x14ac:dyDescent="0.25">
      <c r="A73" s="12">
        <f t="shared" si="1"/>
        <v>70</v>
      </c>
      <c r="B73" s="24" t="s">
        <v>403</v>
      </c>
      <c r="C73" s="25" t="s">
        <v>404</v>
      </c>
      <c r="D73" s="26" t="s">
        <v>405</v>
      </c>
      <c r="E73" s="27" t="s">
        <v>272</v>
      </c>
      <c r="F73" s="14" t="s">
        <v>104</v>
      </c>
      <c r="G73" s="14" t="s">
        <v>95</v>
      </c>
      <c r="H73" s="28" t="s">
        <v>401</v>
      </c>
      <c r="I73" s="34">
        <v>8000</v>
      </c>
      <c r="J73" s="14" t="s">
        <v>402</v>
      </c>
      <c r="K73" s="24" t="s">
        <v>244</v>
      </c>
      <c r="L73" s="24" t="s">
        <v>245</v>
      </c>
      <c r="M73" s="14" t="s">
        <v>184</v>
      </c>
    </row>
    <row r="74" spans="1:13" ht="63.75" x14ac:dyDescent="0.25">
      <c r="A74" s="12">
        <f t="shared" si="1"/>
        <v>71</v>
      </c>
      <c r="B74" s="24" t="s">
        <v>406</v>
      </c>
      <c r="C74" s="25" t="s">
        <v>406</v>
      </c>
      <c r="D74" s="26" t="s">
        <v>407</v>
      </c>
      <c r="E74" s="27" t="s">
        <v>272</v>
      </c>
      <c r="F74" s="14" t="s">
        <v>104</v>
      </c>
      <c r="G74" s="14" t="s">
        <v>408</v>
      </c>
      <c r="H74" s="28" t="s">
        <v>401</v>
      </c>
      <c r="I74" s="34">
        <v>6000</v>
      </c>
      <c r="J74" s="14" t="s">
        <v>409</v>
      </c>
      <c r="K74" s="24" t="s">
        <v>244</v>
      </c>
      <c r="L74" s="24" t="s">
        <v>245</v>
      </c>
      <c r="M74" s="14" t="s">
        <v>184</v>
      </c>
    </row>
    <row r="75" spans="1:13" ht="63.75" x14ac:dyDescent="0.25">
      <c r="A75" s="12">
        <f t="shared" si="1"/>
        <v>72</v>
      </c>
      <c r="B75" s="24" t="s">
        <v>410</v>
      </c>
      <c r="C75" s="25" t="s">
        <v>411</v>
      </c>
      <c r="D75" s="26" t="s">
        <v>412</v>
      </c>
      <c r="E75" s="27" t="s">
        <v>272</v>
      </c>
      <c r="F75" s="14" t="s">
        <v>104</v>
      </c>
      <c r="G75" s="14" t="s">
        <v>413</v>
      </c>
      <c r="H75" s="28" t="s">
        <v>401</v>
      </c>
      <c r="I75" s="34">
        <v>5500</v>
      </c>
      <c r="J75" s="14" t="s">
        <v>414</v>
      </c>
      <c r="K75" s="24" t="s">
        <v>244</v>
      </c>
      <c r="L75" s="24" t="s">
        <v>245</v>
      </c>
      <c r="M75" s="14" t="s">
        <v>184</v>
      </c>
    </row>
    <row r="76" spans="1:13" ht="63.75" x14ac:dyDescent="0.25">
      <c r="A76" s="12">
        <f t="shared" si="1"/>
        <v>73</v>
      </c>
      <c r="B76" s="24" t="s">
        <v>403</v>
      </c>
      <c r="C76" s="25" t="s">
        <v>415</v>
      </c>
      <c r="D76" s="26" t="s">
        <v>416</v>
      </c>
      <c r="E76" s="27" t="s">
        <v>272</v>
      </c>
      <c r="F76" s="14" t="s">
        <v>104</v>
      </c>
      <c r="G76" s="14" t="s">
        <v>95</v>
      </c>
      <c r="H76" s="28" t="s">
        <v>401</v>
      </c>
      <c r="I76" s="34">
        <v>3200</v>
      </c>
      <c r="J76" s="14" t="s">
        <v>417</v>
      </c>
      <c r="K76" s="24" t="s">
        <v>244</v>
      </c>
      <c r="L76" s="24" t="s">
        <v>245</v>
      </c>
      <c r="M76" s="14" t="s">
        <v>250</v>
      </c>
    </row>
    <row r="77" spans="1:13" ht="63.75" x14ac:dyDescent="0.25">
      <c r="A77" s="12">
        <f t="shared" si="1"/>
        <v>74</v>
      </c>
      <c r="B77" s="24" t="s">
        <v>403</v>
      </c>
      <c r="C77" s="25" t="s">
        <v>404</v>
      </c>
      <c r="D77" s="26" t="s">
        <v>418</v>
      </c>
      <c r="E77" s="27" t="s">
        <v>272</v>
      </c>
      <c r="F77" s="14" t="s">
        <v>104</v>
      </c>
      <c r="G77" s="14" t="s">
        <v>95</v>
      </c>
      <c r="H77" s="28" t="s">
        <v>401</v>
      </c>
      <c r="I77" s="34">
        <v>1500</v>
      </c>
      <c r="J77" s="14" t="s">
        <v>419</v>
      </c>
      <c r="K77" s="24" t="s">
        <v>244</v>
      </c>
      <c r="L77" s="24" t="s">
        <v>245</v>
      </c>
      <c r="M77" s="14" t="s">
        <v>184</v>
      </c>
    </row>
    <row r="78" spans="1:13" ht="63.75" x14ac:dyDescent="0.25">
      <c r="A78" s="12">
        <f t="shared" si="1"/>
        <v>75</v>
      </c>
      <c r="B78" s="24" t="s">
        <v>403</v>
      </c>
      <c r="C78" s="25" t="s">
        <v>404</v>
      </c>
      <c r="D78" s="26" t="s">
        <v>420</v>
      </c>
      <c r="E78" s="27" t="s">
        <v>272</v>
      </c>
      <c r="F78" s="14" t="s">
        <v>104</v>
      </c>
      <c r="G78" s="14" t="s">
        <v>95</v>
      </c>
      <c r="H78" s="28" t="s">
        <v>401</v>
      </c>
      <c r="I78" s="34">
        <v>1500</v>
      </c>
      <c r="J78" s="14" t="s">
        <v>419</v>
      </c>
      <c r="K78" s="24" t="s">
        <v>244</v>
      </c>
      <c r="L78" s="24" t="s">
        <v>245</v>
      </c>
      <c r="M78" s="14" t="s">
        <v>250</v>
      </c>
    </row>
    <row r="79" spans="1:13" ht="331.5" x14ac:dyDescent="0.25">
      <c r="A79" s="12">
        <f t="shared" si="1"/>
        <v>76</v>
      </c>
      <c r="B79" s="40" t="s">
        <v>289</v>
      </c>
      <c r="C79" s="42" t="s">
        <v>290</v>
      </c>
      <c r="D79" s="38" t="s">
        <v>421</v>
      </c>
      <c r="E79" s="39" t="s">
        <v>158</v>
      </c>
      <c r="F79" s="40" t="s">
        <v>159</v>
      </c>
      <c r="G79" s="40" t="s">
        <v>62</v>
      </c>
      <c r="H79" s="40" t="s">
        <v>422</v>
      </c>
      <c r="I79" s="40" t="s">
        <v>423</v>
      </c>
      <c r="J79" s="40" t="s">
        <v>424</v>
      </c>
      <c r="K79" s="24" t="s">
        <v>244</v>
      </c>
      <c r="L79" s="40" t="s">
        <v>425</v>
      </c>
      <c r="M79" s="40" t="s">
        <v>163</v>
      </c>
    </row>
    <row r="80" spans="1:13" ht="63.75" x14ac:dyDescent="0.25">
      <c r="A80" s="12">
        <f t="shared" si="1"/>
        <v>77</v>
      </c>
      <c r="B80" s="24" t="s">
        <v>426</v>
      </c>
      <c r="C80" s="25" t="s">
        <v>426</v>
      </c>
      <c r="D80" s="26" t="s">
        <v>427</v>
      </c>
      <c r="E80" s="27" t="s">
        <v>428</v>
      </c>
      <c r="F80" s="14" t="s">
        <v>104</v>
      </c>
      <c r="G80" s="14" t="s">
        <v>95</v>
      </c>
      <c r="H80" s="28" t="s">
        <v>401</v>
      </c>
      <c r="I80" s="14" t="s">
        <v>429</v>
      </c>
      <c r="J80" s="14" t="s">
        <v>430</v>
      </c>
      <c r="K80" s="24" t="s">
        <v>244</v>
      </c>
      <c r="L80" s="24" t="s">
        <v>245</v>
      </c>
      <c r="M80" s="14" t="s">
        <v>184</v>
      </c>
    </row>
    <row r="81" spans="1:13" ht="63.75" x14ac:dyDescent="0.25">
      <c r="A81" s="12">
        <f t="shared" si="1"/>
        <v>78</v>
      </c>
      <c r="B81" s="24" t="s">
        <v>426</v>
      </c>
      <c r="C81" s="25" t="s">
        <v>426</v>
      </c>
      <c r="D81" s="26" t="s">
        <v>431</v>
      </c>
      <c r="E81" s="27" t="s">
        <v>428</v>
      </c>
      <c r="F81" s="14" t="s">
        <v>104</v>
      </c>
      <c r="G81" s="14" t="s">
        <v>95</v>
      </c>
      <c r="H81" s="28" t="s">
        <v>401</v>
      </c>
      <c r="I81" s="14" t="s">
        <v>429</v>
      </c>
      <c r="J81" s="14" t="s">
        <v>430</v>
      </c>
      <c r="K81" s="24" t="s">
        <v>244</v>
      </c>
      <c r="L81" s="24" t="s">
        <v>245</v>
      </c>
      <c r="M81" s="14" t="s">
        <v>184</v>
      </c>
    </row>
    <row r="82" spans="1:13" ht="63.75" x14ac:dyDescent="0.25">
      <c r="A82" s="12">
        <f t="shared" si="1"/>
        <v>79</v>
      </c>
      <c r="B82" s="24" t="s">
        <v>426</v>
      </c>
      <c r="C82" s="25" t="s">
        <v>426</v>
      </c>
      <c r="D82" s="26" t="s">
        <v>432</v>
      </c>
      <c r="E82" s="27" t="s">
        <v>428</v>
      </c>
      <c r="F82" s="14" t="s">
        <v>104</v>
      </c>
      <c r="G82" s="14" t="s">
        <v>95</v>
      </c>
      <c r="H82" s="28" t="s">
        <v>401</v>
      </c>
      <c r="I82" s="14" t="s">
        <v>433</v>
      </c>
      <c r="J82" s="14" t="s">
        <v>434</v>
      </c>
      <c r="K82" s="24" t="s">
        <v>244</v>
      </c>
      <c r="L82" s="24" t="s">
        <v>245</v>
      </c>
      <c r="M82" s="14" t="s">
        <v>184</v>
      </c>
    </row>
    <row r="83" spans="1:13" ht="63.75" x14ac:dyDescent="0.25">
      <c r="A83" s="12">
        <f t="shared" si="1"/>
        <v>80</v>
      </c>
      <c r="B83" s="24" t="s">
        <v>426</v>
      </c>
      <c r="C83" s="25" t="s">
        <v>426</v>
      </c>
      <c r="D83" s="26" t="s">
        <v>435</v>
      </c>
      <c r="E83" s="27" t="s">
        <v>428</v>
      </c>
      <c r="F83" s="14" t="s">
        <v>104</v>
      </c>
      <c r="G83" s="14" t="s">
        <v>95</v>
      </c>
      <c r="H83" s="28" t="s">
        <v>401</v>
      </c>
      <c r="I83" s="14" t="s">
        <v>429</v>
      </c>
      <c r="J83" s="14" t="s">
        <v>430</v>
      </c>
      <c r="K83" s="24" t="s">
        <v>436</v>
      </c>
      <c r="L83" s="24" t="s">
        <v>107</v>
      </c>
      <c r="M83" s="14" t="s">
        <v>184</v>
      </c>
    </row>
    <row r="84" spans="1:13" ht="76.5" x14ac:dyDescent="0.25">
      <c r="A84" s="12">
        <f t="shared" si="1"/>
        <v>81</v>
      </c>
      <c r="B84" s="24" t="s">
        <v>164</v>
      </c>
      <c r="C84" s="25" t="s">
        <v>164</v>
      </c>
      <c r="D84" s="26" t="s">
        <v>437</v>
      </c>
      <c r="E84" s="27" t="s">
        <v>166</v>
      </c>
      <c r="F84" s="14" t="s">
        <v>221</v>
      </c>
      <c r="G84" s="14" t="s">
        <v>42</v>
      </c>
      <c r="H84" s="28" t="s">
        <v>401</v>
      </c>
      <c r="I84" s="14" t="s">
        <v>433</v>
      </c>
      <c r="J84" s="14" t="s">
        <v>438</v>
      </c>
      <c r="K84" s="24" t="s">
        <v>244</v>
      </c>
      <c r="L84" s="24" t="s">
        <v>259</v>
      </c>
      <c r="M84" s="14" t="s">
        <v>108</v>
      </c>
    </row>
    <row r="85" spans="1:13" ht="51" x14ac:dyDescent="0.25">
      <c r="A85" s="12">
        <f t="shared" si="1"/>
        <v>82</v>
      </c>
      <c r="B85" s="24" t="s">
        <v>369</v>
      </c>
      <c r="C85" s="25" t="s">
        <v>369</v>
      </c>
      <c r="D85" s="26" t="s">
        <v>439</v>
      </c>
      <c r="E85" s="27" t="s">
        <v>440</v>
      </c>
      <c r="F85" s="14" t="s">
        <v>32</v>
      </c>
      <c r="G85" s="14" t="s">
        <v>95</v>
      </c>
      <c r="H85" s="28" t="s">
        <v>160</v>
      </c>
      <c r="I85" s="34">
        <v>254</v>
      </c>
      <c r="J85" s="14" t="s">
        <v>441</v>
      </c>
      <c r="K85" s="24" t="s">
        <v>244</v>
      </c>
      <c r="L85" s="24" t="s">
        <v>442</v>
      </c>
      <c r="M85" s="14" t="s">
        <v>250</v>
      </c>
    </row>
    <row r="86" spans="1:13" ht="76.5" x14ac:dyDescent="0.25">
      <c r="A86" s="12">
        <f t="shared" si="1"/>
        <v>83</v>
      </c>
      <c r="B86" s="24" t="s">
        <v>369</v>
      </c>
      <c r="C86" s="25" t="s">
        <v>369</v>
      </c>
      <c r="D86" s="26" t="s">
        <v>443</v>
      </c>
      <c r="E86" s="27" t="s">
        <v>444</v>
      </c>
      <c r="F86" s="14" t="s">
        <v>255</v>
      </c>
      <c r="G86" s="14" t="s">
        <v>445</v>
      </c>
      <c r="H86" s="28" t="s">
        <v>401</v>
      </c>
      <c r="I86" s="14" t="s">
        <v>446</v>
      </c>
      <c r="J86" s="14" t="s">
        <v>447</v>
      </c>
      <c r="K86" s="24" t="s">
        <v>244</v>
      </c>
      <c r="L86" s="24" t="s">
        <v>245</v>
      </c>
      <c r="M86" s="14" t="s">
        <v>184</v>
      </c>
    </row>
    <row r="87" spans="1:13" ht="76.5" x14ac:dyDescent="0.25">
      <c r="A87" s="12">
        <f t="shared" si="1"/>
        <v>84</v>
      </c>
      <c r="B87" s="24" t="s">
        <v>369</v>
      </c>
      <c r="C87" s="25" t="s">
        <v>369</v>
      </c>
      <c r="D87" s="26" t="s">
        <v>448</v>
      </c>
      <c r="E87" s="27" t="s">
        <v>444</v>
      </c>
      <c r="F87" s="14" t="s">
        <v>255</v>
      </c>
      <c r="G87" s="14" t="s">
        <v>445</v>
      </c>
      <c r="H87" s="28" t="s">
        <v>401</v>
      </c>
      <c r="I87" s="14" t="s">
        <v>357</v>
      </c>
      <c r="J87" s="14" t="s">
        <v>330</v>
      </c>
      <c r="K87" s="24" t="s">
        <v>244</v>
      </c>
      <c r="L87" s="24" t="s">
        <v>245</v>
      </c>
      <c r="M87" s="14" t="s">
        <v>184</v>
      </c>
    </row>
    <row r="88" spans="1:13" ht="89.25" x14ac:dyDescent="0.25">
      <c r="A88" s="12">
        <f t="shared" si="1"/>
        <v>85</v>
      </c>
      <c r="B88" s="50" t="s">
        <v>449</v>
      </c>
      <c r="C88" s="51" t="s">
        <v>450</v>
      </c>
      <c r="D88" s="52" t="s">
        <v>451</v>
      </c>
      <c r="E88" s="53" t="s">
        <v>188</v>
      </c>
      <c r="F88" s="50" t="s">
        <v>205</v>
      </c>
      <c r="G88" s="50" t="s">
        <v>42</v>
      </c>
      <c r="H88" s="50" t="s">
        <v>160</v>
      </c>
      <c r="I88" s="50" t="s">
        <v>452</v>
      </c>
      <c r="J88" s="50" t="s">
        <v>453</v>
      </c>
      <c r="K88" s="50" t="s">
        <v>106</v>
      </c>
      <c r="L88" s="50" t="s">
        <v>208</v>
      </c>
      <c r="M88" s="50" t="s">
        <v>37</v>
      </c>
    </row>
    <row r="89" spans="1:13" ht="63.75" x14ac:dyDescent="0.25">
      <c r="A89" s="12">
        <f t="shared" si="1"/>
        <v>86</v>
      </c>
      <c r="B89" s="50" t="s">
        <v>454</v>
      </c>
      <c r="C89" s="51" t="s">
        <v>454</v>
      </c>
      <c r="D89" s="52" t="s">
        <v>455</v>
      </c>
      <c r="E89" s="53" t="s">
        <v>428</v>
      </c>
      <c r="F89" s="50" t="s">
        <v>104</v>
      </c>
      <c r="G89" s="50" t="s">
        <v>95</v>
      </c>
      <c r="H89" s="50" t="s">
        <v>401</v>
      </c>
      <c r="I89" s="50" t="s">
        <v>456</v>
      </c>
      <c r="J89" s="50" t="s">
        <v>330</v>
      </c>
      <c r="K89" s="50" t="s">
        <v>457</v>
      </c>
      <c r="L89" s="50" t="s">
        <v>245</v>
      </c>
      <c r="M89" s="50" t="s">
        <v>184</v>
      </c>
    </row>
    <row r="90" spans="1:13" ht="63.75" x14ac:dyDescent="0.25">
      <c r="A90" s="12">
        <f t="shared" si="1"/>
        <v>87</v>
      </c>
      <c r="B90" s="50" t="s">
        <v>307</v>
      </c>
      <c r="C90" s="51" t="s">
        <v>307</v>
      </c>
      <c r="D90" s="52" t="s">
        <v>458</v>
      </c>
      <c r="E90" s="53" t="s">
        <v>459</v>
      </c>
      <c r="F90" s="50" t="s">
        <v>104</v>
      </c>
      <c r="G90" s="50" t="s">
        <v>95</v>
      </c>
      <c r="H90" s="50" t="s">
        <v>82</v>
      </c>
      <c r="I90" s="54">
        <v>3500</v>
      </c>
      <c r="J90" s="14" t="s">
        <v>460</v>
      </c>
      <c r="K90" s="50" t="s">
        <v>244</v>
      </c>
      <c r="L90" s="50" t="s">
        <v>259</v>
      </c>
      <c r="M90" s="50" t="s">
        <v>108</v>
      </c>
    </row>
    <row r="91" spans="1:13" ht="102" x14ac:dyDescent="0.25">
      <c r="A91" s="12">
        <f t="shared" si="1"/>
        <v>88</v>
      </c>
      <c r="B91" s="24" t="s">
        <v>461</v>
      </c>
      <c r="C91" s="25" t="s">
        <v>462</v>
      </c>
      <c r="D91" s="26" t="s">
        <v>463</v>
      </c>
      <c r="E91" s="27" t="s">
        <v>350</v>
      </c>
      <c r="F91" s="14" t="s">
        <v>104</v>
      </c>
      <c r="G91" s="14" t="s">
        <v>464</v>
      </c>
      <c r="H91" s="28" t="s">
        <v>82</v>
      </c>
      <c r="I91" s="14" t="s">
        <v>465</v>
      </c>
      <c r="J91" s="14" t="s">
        <v>466</v>
      </c>
      <c r="K91" s="24" t="s">
        <v>467</v>
      </c>
      <c r="L91" s="24" t="s">
        <v>259</v>
      </c>
      <c r="M91" s="14" t="s">
        <v>184</v>
      </c>
    </row>
    <row r="92" spans="1:13" ht="89.25" x14ac:dyDescent="0.25">
      <c r="A92" s="12">
        <f t="shared" si="1"/>
        <v>89</v>
      </c>
      <c r="B92" s="24" t="s">
        <v>57</v>
      </c>
      <c r="C92" s="25" t="s">
        <v>58</v>
      </c>
      <c r="D92" s="26" t="s">
        <v>468</v>
      </c>
      <c r="E92" s="27" t="s">
        <v>158</v>
      </c>
      <c r="F92" s="14" t="s">
        <v>159</v>
      </c>
      <c r="G92" s="14" t="s">
        <v>62</v>
      </c>
      <c r="H92" s="28" t="s">
        <v>63</v>
      </c>
      <c r="I92" s="14" t="s">
        <v>469</v>
      </c>
      <c r="J92" s="14" t="s">
        <v>470</v>
      </c>
      <c r="K92" s="24" t="s">
        <v>457</v>
      </c>
      <c r="L92" s="24" t="s">
        <v>471</v>
      </c>
      <c r="M92" s="14" t="s">
        <v>163</v>
      </c>
    </row>
    <row r="93" spans="1:13" ht="63.75" x14ac:dyDescent="0.25">
      <c r="A93" s="12">
        <f t="shared" si="1"/>
        <v>90</v>
      </c>
      <c r="B93" s="24" t="s">
        <v>472</v>
      </c>
      <c r="C93" s="25" t="s">
        <v>164</v>
      </c>
      <c r="D93" s="26" t="s">
        <v>473</v>
      </c>
      <c r="E93" s="27" t="s">
        <v>166</v>
      </c>
      <c r="F93" s="14" t="s">
        <v>104</v>
      </c>
      <c r="G93" s="14" t="s">
        <v>42</v>
      </c>
      <c r="H93" s="28" t="s">
        <v>401</v>
      </c>
      <c r="I93" s="34">
        <v>2400</v>
      </c>
      <c r="J93" s="14" t="s">
        <v>474</v>
      </c>
      <c r="K93" s="24" t="s">
        <v>436</v>
      </c>
      <c r="L93" s="24" t="s">
        <v>245</v>
      </c>
      <c r="M93" s="14" t="s">
        <v>108</v>
      </c>
    </row>
    <row r="94" spans="1:13" ht="63.75" x14ac:dyDescent="0.25">
      <c r="A94" s="12">
        <f t="shared" si="1"/>
        <v>91</v>
      </c>
      <c r="B94" s="24" t="s">
        <v>472</v>
      </c>
      <c r="C94" s="25" t="s">
        <v>164</v>
      </c>
      <c r="D94" s="26" t="s">
        <v>475</v>
      </c>
      <c r="E94" s="27" t="s">
        <v>166</v>
      </c>
      <c r="F94" s="14" t="s">
        <v>104</v>
      </c>
      <c r="G94" s="14" t="s">
        <v>42</v>
      </c>
      <c r="H94" s="28" t="s">
        <v>401</v>
      </c>
      <c r="I94" s="34">
        <v>2400</v>
      </c>
      <c r="J94" s="14" t="s">
        <v>474</v>
      </c>
      <c r="K94" s="24" t="s">
        <v>436</v>
      </c>
      <c r="L94" s="24" t="s">
        <v>245</v>
      </c>
      <c r="M94" s="14" t="s">
        <v>108</v>
      </c>
    </row>
    <row r="95" spans="1:13" ht="63.75" x14ac:dyDescent="0.25">
      <c r="A95" s="12">
        <f t="shared" si="1"/>
        <v>92</v>
      </c>
      <c r="B95" s="24" t="s">
        <v>472</v>
      </c>
      <c r="C95" s="25" t="s">
        <v>164</v>
      </c>
      <c r="D95" s="26" t="s">
        <v>476</v>
      </c>
      <c r="E95" s="27" t="s">
        <v>166</v>
      </c>
      <c r="F95" s="14" t="s">
        <v>104</v>
      </c>
      <c r="G95" s="14" t="s">
        <v>42</v>
      </c>
      <c r="H95" s="28" t="s">
        <v>401</v>
      </c>
      <c r="I95" s="34">
        <v>1200</v>
      </c>
      <c r="J95" s="14" t="s">
        <v>434</v>
      </c>
      <c r="K95" s="24" t="s">
        <v>436</v>
      </c>
      <c r="L95" s="24" t="s">
        <v>245</v>
      </c>
      <c r="M95" s="14" t="s">
        <v>108</v>
      </c>
    </row>
    <row r="96" spans="1:13" ht="63.75" x14ac:dyDescent="0.25">
      <c r="A96" s="12">
        <f t="shared" si="1"/>
        <v>93</v>
      </c>
      <c r="B96" s="24" t="s">
        <v>472</v>
      </c>
      <c r="C96" s="25" t="s">
        <v>164</v>
      </c>
      <c r="D96" s="26" t="s">
        <v>477</v>
      </c>
      <c r="E96" s="27" t="s">
        <v>166</v>
      </c>
      <c r="F96" s="14" t="s">
        <v>104</v>
      </c>
      <c r="G96" s="14" t="s">
        <v>42</v>
      </c>
      <c r="H96" s="28" t="s">
        <v>401</v>
      </c>
      <c r="I96" s="34">
        <v>3000</v>
      </c>
      <c r="J96" s="14" t="s">
        <v>379</v>
      </c>
      <c r="K96" s="24" t="s">
        <v>436</v>
      </c>
      <c r="L96" s="24" t="s">
        <v>245</v>
      </c>
      <c r="M96" s="14" t="s">
        <v>108</v>
      </c>
    </row>
    <row r="97" spans="1:13" ht="63.75" x14ac:dyDescent="0.25">
      <c r="A97" s="12">
        <f t="shared" si="1"/>
        <v>94</v>
      </c>
      <c r="B97" s="24" t="s">
        <v>472</v>
      </c>
      <c r="C97" s="25" t="s">
        <v>164</v>
      </c>
      <c r="D97" s="26" t="s">
        <v>478</v>
      </c>
      <c r="E97" s="27" t="s">
        <v>166</v>
      </c>
      <c r="F97" s="14" t="s">
        <v>104</v>
      </c>
      <c r="G97" s="14" t="s">
        <v>42</v>
      </c>
      <c r="H97" s="28" t="s">
        <v>401</v>
      </c>
      <c r="I97" s="34">
        <v>2400</v>
      </c>
      <c r="J97" s="14" t="s">
        <v>474</v>
      </c>
      <c r="K97" s="24" t="s">
        <v>436</v>
      </c>
      <c r="L97" s="24" t="s">
        <v>245</v>
      </c>
      <c r="M97" s="14" t="s">
        <v>108</v>
      </c>
    </row>
    <row r="98" spans="1:13" ht="63.75" x14ac:dyDescent="0.25">
      <c r="A98" s="12">
        <f t="shared" si="1"/>
        <v>95</v>
      </c>
      <c r="B98" s="24" t="s">
        <v>472</v>
      </c>
      <c r="C98" s="25" t="s">
        <v>164</v>
      </c>
      <c r="D98" s="26" t="s">
        <v>479</v>
      </c>
      <c r="E98" s="27" t="s">
        <v>166</v>
      </c>
      <c r="F98" s="14" t="s">
        <v>104</v>
      </c>
      <c r="G98" s="14" t="s">
        <v>42</v>
      </c>
      <c r="H98" s="28" t="s">
        <v>401</v>
      </c>
      <c r="I98" s="34">
        <v>1200</v>
      </c>
      <c r="J98" s="14" t="s">
        <v>434</v>
      </c>
      <c r="K98" s="24" t="s">
        <v>436</v>
      </c>
      <c r="L98" s="24" t="s">
        <v>245</v>
      </c>
      <c r="M98" s="14" t="s">
        <v>108</v>
      </c>
    </row>
    <row r="99" spans="1:13" ht="63.75" x14ac:dyDescent="0.25">
      <c r="A99" s="12">
        <f t="shared" si="1"/>
        <v>96</v>
      </c>
      <c r="B99" s="24" t="s">
        <v>472</v>
      </c>
      <c r="C99" s="25" t="s">
        <v>164</v>
      </c>
      <c r="D99" s="26" t="s">
        <v>480</v>
      </c>
      <c r="E99" s="27" t="s">
        <v>166</v>
      </c>
      <c r="F99" s="14" t="s">
        <v>104</v>
      </c>
      <c r="G99" s="14" t="s">
        <v>42</v>
      </c>
      <c r="H99" s="28" t="s">
        <v>401</v>
      </c>
      <c r="I99" s="34">
        <v>1200</v>
      </c>
      <c r="J99" s="14" t="s">
        <v>434</v>
      </c>
      <c r="K99" s="24" t="s">
        <v>436</v>
      </c>
      <c r="L99" s="24" t="s">
        <v>245</v>
      </c>
      <c r="M99" s="14" t="s">
        <v>108</v>
      </c>
    </row>
    <row r="100" spans="1:13" ht="63.75" x14ac:dyDescent="0.25">
      <c r="A100" s="12">
        <f t="shared" si="1"/>
        <v>97</v>
      </c>
      <c r="B100" s="24" t="s">
        <v>472</v>
      </c>
      <c r="C100" s="25" t="s">
        <v>164</v>
      </c>
      <c r="D100" s="26" t="s">
        <v>481</v>
      </c>
      <c r="E100" s="27" t="s">
        <v>166</v>
      </c>
      <c r="F100" s="14" t="s">
        <v>104</v>
      </c>
      <c r="G100" s="14" t="s">
        <v>42</v>
      </c>
      <c r="H100" s="28" t="s">
        <v>401</v>
      </c>
      <c r="I100" s="34">
        <v>1200</v>
      </c>
      <c r="J100" s="14" t="s">
        <v>434</v>
      </c>
      <c r="K100" s="24" t="s">
        <v>436</v>
      </c>
      <c r="L100" s="24" t="s">
        <v>245</v>
      </c>
      <c r="M100" s="14" t="s">
        <v>108</v>
      </c>
    </row>
    <row r="101" spans="1:13" ht="63.75" x14ac:dyDescent="0.25">
      <c r="A101" s="12">
        <f t="shared" si="1"/>
        <v>98</v>
      </c>
      <c r="B101" s="24" t="s">
        <v>472</v>
      </c>
      <c r="C101" s="25" t="s">
        <v>164</v>
      </c>
      <c r="D101" s="26" t="s">
        <v>482</v>
      </c>
      <c r="E101" s="27" t="s">
        <v>166</v>
      </c>
      <c r="F101" s="14" t="s">
        <v>104</v>
      </c>
      <c r="G101" s="14" t="s">
        <v>42</v>
      </c>
      <c r="H101" s="28" t="s">
        <v>401</v>
      </c>
      <c r="I101" s="34">
        <v>3000</v>
      </c>
      <c r="J101" s="14" t="s">
        <v>379</v>
      </c>
      <c r="K101" s="24" t="s">
        <v>436</v>
      </c>
      <c r="L101" s="24" t="s">
        <v>245</v>
      </c>
      <c r="M101" s="14" t="s">
        <v>108</v>
      </c>
    </row>
    <row r="102" spans="1:13" ht="63.75" x14ac:dyDescent="0.25">
      <c r="A102" s="12">
        <f t="shared" si="1"/>
        <v>99</v>
      </c>
      <c r="B102" s="50" t="s">
        <v>483</v>
      </c>
      <c r="C102" s="51" t="s">
        <v>484</v>
      </c>
      <c r="D102" s="52" t="s">
        <v>485</v>
      </c>
      <c r="E102" s="53" t="s">
        <v>486</v>
      </c>
      <c r="F102" s="50" t="s">
        <v>487</v>
      </c>
      <c r="G102" s="50" t="s">
        <v>42</v>
      </c>
      <c r="H102" s="55">
        <v>5</v>
      </c>
      <c r="I102" s="54">
        <v>9000</v>
      </c>
      <c r="J102" s="56" t="s">
        <v>488</v>
      </c>
      <c r="K102" s="50" t="s">
        <v>457</v>
      </c>
      <c r="L102" s="50" t="s">
        <v>259</v>
      </c>
      <c r="M102" s="50" t="s">
        <v>46</v>
      </c>
    </row>
    <row r="103" spans="1:13" ht="63.75" x14ac:dyDescent="0.25">
      <c r="A103" s="12">
        <f t="shared" si="1"/>
        <v>100</v>
      </c>
      <c r="B103" s="50" t="s">
        <v>489</v>
      </c>
      <c r="C103" s="51" t="s">
        <v>490</v>
      </c>
      <c r="D103" s="52" t="s">
        <v>491</v>
      </c>
      <c r="E103" s="53" t="s">
        <v>320</v>
      </c>
      <c r="F103" s="50" t="s">
        <v>356</v>
      </c>
      <c r="G103" s="50" t="s">
        <v>182</v>
      </c>
      <c r="H103" s="50" t="s">
        <v>82</v>
      </c>
      <c r="I103" s="14" t="s">
        <v>492</v>
      </c>
      <c r="J103" s="56" t="s">
        <v>493</v>
      </c>
      <c r="K103" s="24" t="s">
        <v>457</v>
      </c>
      <c r="L103" s="50" t="s">
        <v>259</v>
      </c>
      <c r="M103" s="14" t="s">
        <v>46</v>
      </c>
    </row>
    <row r="104" spans="1:13" ht="38.25" x14ac:dyDescent="0.25">
      <c r="A104" s="12">
        <f t="shared" si="1"/>
        <v>101</v>
      </c>
      <c r="B104" s="24" t="s">
        <v>369</v>
      </c>
      <c r="C104" s="25" t="s">
        <v>369</v>
      </c>
      <c r="D104" s="26" t="s">
        <v>494</v>
      </c>
      <c r="E104" s="27" t="s">
        <v>440</v>
      </c>
      <c r="F104" s="14" t="s">
        <v>32</v>
      </c>
      <c r="G104" s="28" t="s">
        <v>95</v>
      </c>
      <c r="H104" s="28" t="s">
        <v>160</v>
      </c>
      <c r="I104" s="14" t="s">
        <v>495</v>
      </c>
      <c r="J104" s="14" t="s">
        <v>496</v>
      </c>
      <c r="K104" s="24" t="s">
        <v>457</v>
      </c>
      <c r="L104" s="24" t="s">
        <v>442</v>
      </c>
      <c r="M104" s="14" t="s">
        <v>250</v>
      </c>
    </row>
    <row r="105" spans="1:13" ht="369.75" x14ac:dyDescent="0.25">
      <c r="A105" s="12">
        <f t="shared" si="1"/>
        <v>102</v>
      </c>
      <c r="B105" s="24" t="s">
        <v>289</v>
      </c>
      <c r="C105" s="25" t="s">
        <v>290</v>
      </c>
      <c r="D105" s="26" t="s">
        <v>497</v>
      </c>
      <c r="E105" s="27" t="s">
        <v>158</v>
      </c>
      <c r="F105" s="14" t="s">
        <v>159</v>
      </c>
      <c r="G105" s="14" t="s">
        <v>62</v>
      </c>
      <c r="H105" s="28" t="s">
        <v>498</v>
      </c>
      <c r="I105" s="34">
        <v>10564.44742</v>
      </c>
      <c r="J105" s="14" t="s">
        <v>499</v>
      </c>
      <c r="K105" s="24" t="s">
        <v>457</v>
      </c>
      <c r="L105" s="24" t="s">
        <v>500</v>
      </c>
      <c r="M105" s="14" t="s">
        <v>163</v>
      </c>
    </row>
    <row r="106" spans="1:13" ht="76.5" x14ac:dyDescent="0.25">
      <c r="A106" s="12">
        <f t="shared" si="1"/>
        <v>103</v>
      </c>
      <c r="B106" s="24" t="s">
        <v>501</v>
      </c>
      <c r="C106" s="25" t="s">
        <v>502</v>
      </c>
      <c r="D106" s="26" t="s">
        <v>503</v>
      </c>
      <c r="E106" s="27" t="s">
        <v>504</v>
      </c>
      <c r="F106" s="14" t="s">
        <v>505</v>
      </c>
      <c r="G106" s="14" t="s">
        <v>506</v>
      </c>
      <c r="H106" s="28" t="s">
        <v>507</v>
      </c>
      <c r="I106" s="34">
        <v>65806</v>
      </c>
      <c r="J106" s="14" t="s">
        <v>508</v>
      </c>
      <c r="K106" s="24" t="s">
        <v>509</v>
      </c>
      <c r="L106" s="24" t="s">
        <v>259</v>
      </c>
      <c r="M106" s="14" t="s">
        <v>46</v>
      </c>
    </row>
    <row r="107" spans="1:13" ht="76.5" x14ac:dyDescent="0.25">
      <c r="A107" s="12">
        <f t="shared" si="1"/>
        <v>104</v>
      </c>
      <c r="B107" s="24" t="s">
        <v>57</v>
      </c>
      <c r="C107" s="25" t="s">
        <v>58</v>
      </c>
      <c r="D107" s="26" t="s">
        <v>510</v>
      </c>
      <c r="E107" s="27" t="s">
        <v>158</v>
      </c>
      <c r="F107" s="14" t="s">
        <v>159</v>
      </c>
      <c r="G107" s="14" t="s">
        <v>62</v>
      </c>
      <c r="H107" s="28" t="s">
        <v>63</v>
      </c>
      <c r="I107" s="14">
        <v>336.3</v>
      </c>
      <c r="J107" s="14" t="s">
        <v>511</v>
      </c>
      <c r="K107" s="24" t="s">
        <v>457</v>
      </c>
      <c r="L107" s="24" t="s">
        <v>512</v>
      </c>
      <c r="M107" s="14" t="s">
        <v>163</v>
      </c>
    </row>
    <row r="108" spans="1:13" ht="38.25" x14ac:dyDescent="0.25">
      <c r="A108" s="12">
        <f t="shared" si="1"/>
        <v>105</v>
      </c>
      <c r="B108" s="50" t="s">
        <v>513</v>
      </c>
      <c r="C108" s="51" t="s">
        <v>514</v>
      </c>
      <c r="D108" s="52" t="s">
        <v>515</v>
      </c>
      <c r="E108" s="53" t="s">
        <v>516</v>
      </c>
      <c r="F108" s="50" t="s">
        <v>517</v>
      </c>
      <c r="G108" s="50" t="s">
        <v>518</v>
      </c>
      <c r="H108" s="50" t="s">
        <v>82</v>
      </c>
      <c r="I108" s="54">
        <v>1000</v>
      </c>
      <c r="J108" s="50" t="s">
        <v>519</v>
      </c>
      <c r="K108" s="50" t="s">
        <v>244</v>
      </c>
      <c r="L108" s="50" t="s">
        <v>520</v>
      </c>
      <c r="M108" s="50" t="s">
        <v>37</v>
      </c>
    </row>
    <row r="109" spans="1:13" ht="38.25" x14ac:dyDescent="0.25">
      <c r="A109" s="12">
        <f t="shared" si="1"/>
        <v>106</v>
      </c>
      <c r="B109" s="32" t="s">
        <v>521</v>
      </c>
      <c r="C109" s="57" t="s">
        <v>522</v>
      </c>
      <c r="D109" s="58" t="s">
        <v>523</v>
      </c>
      <c r="E109" s="59" t="s">
        <v>524</v>
      </c>
      <c r="F109" s="32" t="s">
        <v>525</v>
      </c>
      <c r="G109" s="15" t="s">
        <v>142</v>
      </c>
      <c r="H109" s="21">
        <v>12</v>
      </c>
      <c r="I109" s="60">
        <v>162.46440000000001</v>
      </c>
      <c r="J109" s="61" t="s">
        <v>526</v>
      </c>
      <c r="K109" s="61" t="s">
        <v>527</v>
      </c>
      <c r="L109" s="61" t="s">
        <v>389</v>
      </c>
      <c r="M109" s="14" t="s">
        <v>37</v>
      </c>
    </row>
    <row r="110" spans="1:13" ht="89.25" x14ac:dyDescent="0.25">
      <c r="A110" s="12">
        <f t="shared" si="1"/>
        <v>107</v>
      </c>
      <c r="B110" s="50" t="s">
        <v>449</v>
      </c>
      <c r="C110" s="51" t="s">
        <v>450</v>
      </c>
      <c r="D110" s="52" t="s">
        <v>528</v>
      </c>
      <c r="E110" s="53" t="s">
        <v>188</v>
      </c>
      <c r="F110" s="50" t="s">
        <v>205</v>
      </c>
      <c r="G110" s="50" t="s">
        <v>42</v>
      </c>
      <c r="H110" s="50" t="s">
        <v>160</v>
      </c>
      <c r="I110" s="50" t="s">
        <v>529</v>
      </c>
      <c r="J110" s="50" t="s">
        <v>530</v>
      </c>
      <c r="K110" s="50" t="s">
        <v>106</v>
      </c>
      <c r="L110" s="50" t="s">
        <v>208</v>
      </c>
      <c r="M110" s="50" t="s">
        <v>37</v>
      </c>
    </row>
    <row r="111" spans="1:13" ht="51" x14ac:dyDescent="0.25">
      <c r="A111" s="12">
        <f t="shared" si="1"/>
        <v>108</v>
      </c>
      <c r="B111" s="24" t="s">
        <v>68</v>
      </c>
      <c r="C111" s="25" t="s">
        <v>531</v>
      </c>
      <c r="D111" s="26" t="s">
        <v>532</v>
      </c>
      <c r="E111" s="27" t="s">
        <v>71</v>
      </c>
      <c r="F111" s="14" t="s">
        <v>72</v>
      </c>
      <c r="G111" s="15" t="s">
        <v>142</v>
      </c>
      <c r="H111" s="21">
        <v>12</v>
      </c>
      <c r="I111" s="14">
        <v>409.56</v>
      </c>
      <c r="J111" s="14" t="s">
        <v>533</v>
      </c>
      <c r="K111" s="24" t="s">
        <v>534</v>
      </c>
      <c r="L111" s="24" t="s">
        <v>535</v>
      </c>
      <c r="M111" s="50" t="s">
        <v>37</v>
      </c>
    </row>
    <row r="112" spans="1:13" ht="51" x14ac:dyDescent="0.25">
      <c r="A112" s="12">
        <f t="shared" si="1"/>
        <v>109</v>
      </c>
      <c r="B112" s="15" t="s">
        <v>13</v>
      </c>
      <c r="C112" s="16" t="s">
        <v>14</v>
      </c>
      <c r="D112" s="26" t="s">
        <v>536</v>
      </c>
      <c r="E112" s="18" t="s">
        <v>24</v>
      </c>
      <c r="F112" s="19" t="s">
        <v>17</v>
      </c>
      <c r="G112" s="20" t="s">
        <v>18</v>
      </c>
      <c r="H112" s="21">
        <v>130</v>
      </c>
      <c r="I112" s="34">
        <v>2442.6999999999998</v>
      </c>
      <c r="J112" s="14" t="s">
        <v>537</v>
      </c>
      <c r="K112" s="24" t="s">
        <v>457</v>
      </c>
      <c r="L112" s="24" t="s">
        <v>538</v>
      </c>
      <c r="M112" s="14" t="s">
        <v>37</v>
      </c>
    </row>
    <row r="113" spans="1:13" ht="51" x14ac:dyDescent="0.25">
      <c r="A113" s="12">
        <f t="shared" si="1"/>
        <v>110</v>
      </c>
      <c r="B113" s="24" t="s">
        <v>164</v>
      </c>
      <c r="C113" s="25" t="s">
        <v>164</v>
      </c>
      <c r="D113" s="26" t="s">
        <v>539</v>
      </c>
      <c r="E113" s="27" t="s">
        <v>540</v>
      </c>
      <c r="F113" s="14" t="s">
        <v>541</v>
      </c>
      <c r="G113" s="14" t="s">
        <v>42</v>
      </c>
      <c r="H113" s="50" t="s">
        <v>82</v>
      </c>
      <c r="I113" s="43">
        <v>500</v>
      </c>
      <c r="J113" s="14" t="s">
        <v>542</v>
      </c>
      <c r="K113" s="24" t="s">
        <v>457</v>
      </c>
      <c r="L113" s="24" t="s">
        <v>543</v>
      </c>
      <c r="M113" s="14" t="s">
        <v>37</v>
      </c>
    </row>
    <row r="114" spans="1:13" ht="89.25" x14ac:dyDescent="0.25">
      <c r="A114" s="12">
        <f t="shared" si="1"/>
        <v>111</v>
      </c>
      <c r="B114" s="24" t="s">
        <v>544</v>
      </c>
      <c r="C114" s="25" t="s">
        <v>544</v>
      </c>
      <c r="D114" s="26" t="s">
        <v>545</v>
      </c>
      <c r="E114" s="27" t="s">
        <v>158</v>
      </c>
      <c r="F114" s="14" t="s">
        <v>159</v>
      </c>
      <c r="G114" s="50" t="s">
        <v>82</v>
      </c>
      <c r="H114" s="50" t="s">
        <v>82</v>
      </c>
      <c r="I114" s="14" t="s">
        <v>546</v>
      </c>
      <c r="J114" s="14" t="s">
        <v>547</v>
      </c>
      <c r="K114" s="24" t="s">
        <v>457</v>
      </c>
      <c r="L114" s="24" t="s">
        <v>535</v>
      </c>
      <c r="M114" s="14" t="s">
        <v>163</v>
      </c>
    </row>
    <row r="115" spans="1:13" ht="89.25" x14ac:dyDescent="0.25">
      <c r="A115" s="12">
        <f t="shared" si="1"/>
        <v>112</v>
      </c>
      <c r="B115" s="24" t="s">
        <v>548</v>
      </c>
      <c r="C115" s="25" t="s">
        <v>549</v>
      </c>
      <c r="D115" s="26" t="s">
        <v>550</v>
      </c>
      <c r="E115" s="27" t="s">
        <v>551</v>
      </c>
      <c r="F115" s="14" t="s">
        <v>242</v>
      </c>
      <c r="G115" s="14" t="s">
        <v>95</v>
      </c>
      <c r="H115" s="28" t="s">
        <v>82</v>
      </c>
      <c r="I115" s="14" t="s">
        <v>257</v>
      </c>
      <c r="J115" s="14" t="s">
        <v>552</v>
      </c>
      <c r="K115" s="24" t="s">
        <v>457</v>
      </c>
      <c r="L115" s="24" t="s">
        <v>107</v>
      </c>
      <c r="M115" s="14" t="s">
        <v>163</v>
      </c>
    </row>
    <row r="116" spans="1:13" ht="63.75" x14ac:dyDescent="0.25">
      <c r="A116" s="12">
        <f t="shared" si="1"/>
        <v>113</v>
      </c>
      <c r="B116" s="15" t="s">
        <v>553</v>
      </c>
      <c r="C116" s="16" t="s">
        <v>554</v>
      </c>
      <c r="D116" s="49" t="s">
        <v>555</v>
      </c>
      <c r="E116" s="18" t="s">
        <v>516</v>
      </c>
      <c r="F116" s="15" t="s">
        <v>205</v>
      </c>
      <c r="G116" s="15" t="s">
        <v>33</v>
      </c>
      <c r="H116" s="21" t="s">
        <v>33</v>
      </c>
      <c r="I116" s="22">
        <f>1800*1.2</f>
        <v>2160</v>
      </c>
      <c r="J116" s="14" t="s">
        <v>556</v>
      </c>
      <c r="K116" s="24" t="s">
        <v>436</v>
      </c>
      <c r="L116" s="24" t="s">
        <v>107</v>
      </c>
      <c r="M116" s="32" t="s">
        <v>557</v>
      </c>
    </row>
    <row r="117" spans="1:13" ht="51" x14ac:dyDescent="0.25">
      <c r="A117" s="12">
        <f t="shared" si="1"/>
        <v>114</v>
      </c>
      <c r="B117" s="24" t="s">
        <v>558</v>
      </c>
      <c r="C117" s="25" t="s">
        <v>559</v>
      </c>
      <c r="D117" s="26" t="s">
        <v>560</v>
      </c>
      <c r="E117" s="27" t="s">
        <v>561</v>
      </c>
      <c r="F117" s="14" t="s">
        <v>104</v>
      </c>
      <c r="G117" s="14" t="s">
        <v>33</v>
      </c>
      <c r="H117" s="62" t="s">
        <v>33</v>
      </c>
      <c r="I117" s="41">
        <v>10374</v>
      </c>
      <c r="J117" s="40" t="s">
        <v>562</v>
      </c>
      <c r="K117" s="40" t="s">
        <v>563</v>
      </c>
      <c r="L117" s="40" t="s">
        <v>564</v>
      </c>
      <c r="M117" s="14" t="s">
        <v>46</v>
      </c>
    </row>
    <row r="118" spans="1:13" ht="63.75" x14ac:dyDescent="0.25">
      <c r="A118" s="12">
        <f t="shared" si="1"/>
        <v>115</v>
      </c>
      <c r="B118" s="24" t="s">
        <v>565</v>
      </c>
      <c r="C118" s="25" t="s">
        <v>566</v>
      </c>
      <c r="D118" s="26" t="s">
        <v>567</v>
      </c>
      <c r="E118" s="27" t="s">
        <v>561</v>
      </c>
      <c r="F118" s="14" t="s">
        <v>104</v>
      </c>
      <c r="G118" s="14" t="s">
        <v>33</v>
      </c>
      <c r="H118" s="28" t="s">
        <v>33</v>
      </c>
      <c r="I118" s="34">
        <v>14284.8</v>
      </c>
      <c r="J118" s="14" t="s">
        <v>568</v>
      </c>
      <c r="K118" s="24" t="s">
        <v>436</v>
      </c>
      <c r="L118" s="24" t="s">
        <v>245</v>
      </c>
      <c r="M118" s="14" t="s">
        <v>46</v>
      </c>
    </row>
    <row r="119" spans="1:13" ht="63.75" x14ac:dyDescent="0.25">
      <c r="A119" s="12">
        <f t="shared" si="1"/>
        <v>116</v>
      </c>
      <c r="B119" s="24" t="s">
        <v>565</v>
      </c>
      <c r="C119" s="25" t="s">
        <v>566</v>
      </c>
      <c r="D119" s="26" t="s">
        <v>569</v>
      </c>
      <c r="E119" s="27" t="s">
        <v>561</v>
      </c>
      <c r="F119" s="14" t="s">
        <v>104</v>
      </c>
      <c r="G119" s="14" t="s">
        <v>33</v>
      </c>
      <c r="H119" s="28" t="s">
        <v>33</v>
      </c>
      <c r="I119" s="44">
        <v>9677.9519999999993</v>
      </c>
      <c r="J119" s="14" t="s">
        <v>570</v>
      </c>
      <c r="K119" s="24" t="s">
        <v>436</v>
      </c>
      <c r="L119" s="24" t="s">
        <v>245</v>
      </c>
      <c r="M119" s="14" t="s">
        <v>46</v>
      </c>
    </row>
    <row r="120" spans="1:13" ht="63.75" x14ac:dyDescent="0.25">
      <c r="A120" s="12">
        <f t="shared" si="1"/>
        <v>117</v>
      </c>
      <c r="B120" s="24" t="s">
        <v>565</v>
      </c>
      <c r="C120" s="25" t="s">
        <v>566</v>
      </c>
      <c r="D120" s="26" t="s">
        <v>571</v>
      </c>
      <c r="E120" s="27" t="s">
        <v>561</v>
      </c>
      <c r="F120" s="14" t="s">
        <v>104</v>
      </c>
      <c r="G120" s="14" t="s">
        <v>33</v>
      </c>
      <c r="H120" s="28" t="s">
        <v>33</v>
      </c>
      <c r="I120" s="34">
        <v>3987.84</v>
      </c>
      <c r="J120" s="14" t="s">
        <v>572</v>
      </c>
      <c r="K120" s="24" t="s">
        <v>457</v>
      </c>
      <c r="L120" s="24" t="s">
        <v>245</v>
      </c>
      <c r="M120" s="14" t="s">
        <v>46</v>
      </c>
    </row>
    <row r="121" spans="1:13" ht="63.75" x14ac:dyDescent="0.25">
      <c r="A121" s="12">
        <f t="shared" si="1"/>
        <v>118</v>
      </c>
      <c r="B121" s="24" t="s">
        <v>565</v>
      </c>
      <c r="C121" s="25" t="s">
        <v>566</v>
      </c>
      <c r="D121" s="26" t="s">
        <v>573</v>
      </c>
      <c r="E121" s="27" t="s">
        <v>561</v>
      </c>
      <c r="F121" s="14" t="s">
        <v>104</v>
      </c>
      <c r="G121" s="14" t="s">
        <v>33</v>
      </c>
      <c r="H121" s="28" t="s">
        <v>33</v>
      </c>
      <c r="I121" s="34">
        <v>1071.3599999999999</v>
      </c>
      <c r="J121" s="14" t="s">
        <v>574</v>
      </c>
      <c r="K121" s="24" t="s">
        <v>436</v>
      </c>
      <c r="L121" s="24" t="s">
        <v>245</v>
      </c>
      <c r="M121" s="14" t="s">
        <v>46</v>
      </c>
    </row>
    <row r="122" spans="1:13" ht="63.75" x14ac:dyDescent="0.25">
      <c r="A122" s="12">
        <f t="shared" si="1"/>
        <v>119</v>
      </c>
      <c r="B122" s="24" t="s">
        <v>565</v>
      </c>
      <c r="C122" s="25" t="s">
        <v>566</v>
      </c>
      <c r="D122" s="26" t="s">
        <v>575</v>
      </c>
      <c r="E122" s="27" t="s">
        <v>561</v>
      </c>
      <c r="F122" s="14" t="s">
        <v>104</v>
      </c>
      <c r="G122" s="14" t="s">
        <v>33</v>
      </c>
      <c r="H122" s="28" t="s">
        <v>33</v>
      </c>
      <c r="I122" s="34">
        <v>3571.2</v>
      </c>
      <c r="J122" s="14" t="s">
        <v>576</v>
      </c>
      <c r="K122" s="24" t="s">
        <v>436</v>
      </c>
      <c r="L122" s="24" t="s">
        <v>245</v>
      </c>
      <c r="M122" s="14" t="s">
        <v>46</v>
      </c>
    </row>
    <row r="123" spans="1:13" ht="63.75" x14ac:dyDescent="0.25">
      <c r="A123" s="12">
        <f t="shared" si="1"/>
        <v>120</v>
      </c>
      <c r="B123" s="24" t="s">
        <v>565</v>
      </c>
      <c r="C123" s="25" t="s">
        <v>566</v>
      </c>
      <c r="D123" s="26" t="s">
        <v>577</v>
      </c>
      <c r="E123" s="27" t="s">
        <v>561</v>
      </c>
      <c r="F123" s="14" t="s">
        <v>104</v>
      </c>
      <c r="G123" s="14" t="s">
        <v>33</v>
      </c>
      <c r="H123" s="28" t="s">
        <v>33</v>
      </c>
      <c r="I123" s="44">
        <v>2928.384</v>
      </c>
      <c r="J123" s="14" t="s">
        <v>578</v>
      </c>
      <c r="K123" s="24" t="s">
        <v>457</v>
      </c>
      <c r="L123" s="24" t="s">
        <v>245</v>
      </c>
      <c r="M123" s="14" t="s">
        <v>46</v>
      </c>
    </row>
    <row r="124" spans="1:13" ht="51" x14ac:dyDescent="0.25">
      <c r="A124" s="12">
        <f t="shared" si="1"/>
        <v>121</v>
      </c>
      <c r="B124" s="24" t="s">
        <v>565</v>
      </c>
      <c r="C124" s="25" t="s">
        <v>566</v>
      </c>
      <c r="D124" s="26" t="s">
        <v>579</v>
      </c>
      <c r="E124" s="27" t="s">
        <v>561</v>
      </c>
      <c r="F124" s="14" t="s">
        <v>104</v>
      </c>
      <c r="G124" s="14" t="s">
        <v>33</v>
      </c>
      <c r="H124" s="28" t="s">
        <v>33</v>
      </c>
      <c r="I124" s="34">
        <v>12380.16</v>
      </c>
      <c r="J124" s="14" t="s">
        <v>580</v>
      </c>
      <c r="K124" s="24" t="s">
        <v>581</v>
      </c>
      <c r="L124" s="24" t="s">
        <v>582</v>
      </c>
      <c r="M124" s="14" t="s">
        <v>46</v>
      </c>
    </row>
    <row r="125" spans="1:13" ht="63.75" x14ac:dyDescent="0.25">
      <c r="A125" s="12">
        <f t="shared" si="1"/>
        <v>122</v>
      </c>
      <c r="B125" s="24" t="s">
        <v>565</v>
      </c>
      <c r="C125" s="25" t="s">
        <v>566</v>
      </c>
      <c r="D125" s="26" t="s">
        <v>567</v>
      </c>
      <c r="E125" s="27" t="s">
        <v>561</v>
      </c>
      <c r="F125" s="14" t="s">
        <v>583</v>
      </c>
      <c r="G125" s="14" t="s">
        <v>42</v>
      </c>
      <c r="H125" s="28">
        <v>8</v>
      </c>
      <c r="I125" s="34">
        <v>500</v>
      </c>
      <c r="J125" s="14" t="s">
        <v>584</v>
      </c>
      <c r="K125" s="24" t="s">
        <v>457</v>
      </c>
      <c r="L125" s="24" t="s">
        <v>585</v>
      </c>
      <c r="M125" s="14" t="s">
        <v>37</v>
      </c>
    </row>
    <row r="126" spans="1:13" ht="89.25" x14ac:dyDescent="0.25">
      <c r="A126" s="12">
        <f t="shared" si="1"/>
        <v>123</v>
      </c>
      <c r="B126" s="24" t="s">
        <v>201</v>
      </c>
      <c r="C126" s="25" t="s">
        <v>202</v>
      </c>
      <c r="D126" s="26" t="s">
        <v>586</v>
      </c>
      <c r="E126" s="27" t="s">
        <v>204</v>
      </c>
      <c r="F126" s="14" t="s">
        <v>205</v>
      </c>
      <c r="G126" s="14" t="s">
        <v>206</v>
      </c>
      <c r="H126" s="28">
        <v>10390</v>
      </c>
      <c r="I126" s="47">
        <v>11484.367120000001</v>
      </c>
      <c r="J126" s="14" t="s">
        <v>587</v>
      </c>
      <c r="K126" s="24" t="s">
        <v>457</v>
      </c>
      <c r="L126" s="24" t="s">
        <v>588</v>
      </c>
      <c r="M126" s="14" t="s">
        <v>37</v>
      </c>
    </row>
    <row r="127" spans="1:13" ht="89.25" x14ac:dyDescent="0.25">
      <c r="A127" s="12">
        <f t="shared" si="1"/>
        <v>124</v>
      </c>
      <c r="B127" s="24" t="s">
        <v>589</v>
      </c>
      <c r="C127" s="25" t="s">
        <v>590</v>
      </c>
      <c r="D127" s="26" t="s">
        <v>591</v>
      </c>
      <c r="E127" s="27" t="s">
        <v>141</v>
      </c>
      <c r="F127" s="14" t="s">
        <v>72</v>
      </c>
      <c r="G127" s="14" t="s">
        <v>592</v>
      </c>
      <c r="H127" s="28" t="s">
        <v>593</v>
      </c>
      <c r="I127" s="34">
        <v>2700</v>
      </c>
      <c r="J127" s="14" t="s">
        <v>594</v>
      </c>
      <c r="K127" s="24" t="s">
        <v>457</v>
      </c>
      <c r="L127" s="24" t="s">
        <v>595</v>
      </c>
      <c r="M127" s="14" t="s">
        <v>37</v>
      </c>
    </row>
    <row r="128" spans="1:13" ht="89.25" x14ac:dyDescent="0.25">
      <c r="A128" s="12">
        <f t="shared" si="1"/>
        <v>125</v>
      </c>
      <c r="B128" s="50" t="s">
        <v>449</v>
      </c>
      <c r="C128" s="51" t="s">
        <v>450</v>
      </c>
      <c r="D128" s="52" t="s">
        <v>596</v>
      </c>
      <c r="E128" s="53" t="s">
        <v>188</v>
      </c>
      <c r="F128" s="50" t="s">
        <v>205</v>
      </c>
      <c r="G128" s="50" t="s">
        <v>42</v>
      </c>
      <c r="H128" s="50" t="s">
        <v>597</v>
      </c>
      <c r="I128" s="63">
        <v>240</v>
      </c>
      <c r="J128" s="50" t="s">
        <v>598</v>
      </c>
      <c r="K128" s="24" t="s">
        <v>457</v>
      </c>
      <c r="L128" s="50" t="s">
        <v>599</v>
      </c>
      <c r="M128" s="50" t="s">
        <v>250</v>
      </c>
    </row>
    <row r="129" spans="1:13" ht="63.75" x14ac:dyDescent="0.25">
      <c r="A129" s="12">
        <f t="shared" si="1"/>
        <v>126</v>
      </c>
      <c r="B129" s="24" t="s">
        <v>600</v>
      </c>
      <c r="C129" s="25" t="s">
        <v>600</v>
      </c>
      <c r="D129" s="26" t="s">
        <v>601</v>
      </c>
      <c r="E129" s="27" t="s">
        <v>602</v>
      </c>
      <c r="F129" s="14" t="s">
        <v>315</v>
      </c>
      <c r="G129" s="14" t="s">
        <v>42</v>
      </c>
      <c r="H129" s="14" t="s">
        <v>82</v>
      </c>
      <c r="I129" s="43">
        <v>600</v>
      </c>
      <c r="J129" s="14" t="s">
        <v>603</v>
      </c>
      <c r="K129" s="24" t="s">
        <v>457</v>
      </c>
      <c r="L129" s="24" t="s">
        <v>604</v>
      </c>
      <c r="M129" s="14" t="s">
        <v>46</v>
      </c>
    </row>
    <row r="130" spans="1:13" ht="63.75" x14ac:dyDescent="0.25">
      <c r="A130" s="12">
        <f t="shared" si="1"/>
        <v>127</v>
      </c>
      <c r="B130" s="24" t="s">
        <v>605</v>
      </c>
      <c r="C130" s="25" t="s">
        <v>605</v>
      </c>
      <c r="D130" s="26" t="s">
        <v>606</v>
      </c>
      <c r="E130" s="27" t="s">
        <v>320</v>
      </c>
      <c r="F130" s="14" t="s">
        <v>525</v>
      </c>
      <c r="G130" s="14" t="s">
        <v>182</v>
      </c>
      <c r="H130" s="28" t="s">
        <v>401</v>
      </c>
      <c r="I130" s="34">
        <v>2393.38</v>
      </c>
      <c r="J130" s="14" t="s">
        <v>607</v>
      </c>
      <c r="K130" s="24" t="s">
        <v>457</v>
      </c>
      <c r="L130" s="24" t="s">
        <v>245</v>
      </c>
      <c r="M130" s="14" t="s">
        <v>250</v>
      </c>
    </row>
    <row r="131" spans="1:13" ht="89.25" x14ac:dyDescent="0.25">
      <c r="A131" s="12">
        <f t="shared" si="1"/>
        <v>128</v>
      </c>
      <c r="B131" s="24" t="s">
        <v>101</v>
      </c>
      <c r="C131" s="25" t="s">
        <v>101</v>
      </c>
      <c r="D131" s="26" t="s">
        <v>608</v>
      </c>
      <c r="E131" s="27" t="s">
        <v>609</v>
      </c>
      <c r="F131" s="14" t="s">
        <v>242</v>
      </c>
      <c r="G131" s="14" t="s">
        <v>95</v>
      </c>
      <c r="H131" s="28" t="s">
        <v>610</v>
      </c>
      <c r="I131" s="29">
        <v>4677.8407999999999</v>
      </c>
      <c r="J131" s="14" t="s">
        <v>611</v>
      </c>
      <c r="K131" s="24" t="s">
        <v>457</v>
      </c>
      <c r="L131" s="24" t="s">
        <v>612</v>
      </c>
      <c r="M131" s="14" t="s">
        <v>613</v>
      </c>
    </row>
    <row r="132" spans="1:13" ht="76.5" x14ac:dyDescent="0.25">
      <c r="A132" s="12">
        <f t="shared" si="1"/>
        <v>129</v>
      </c>
      <c r="B132" s="24" t="s">
        <v>544</v>
      </c>
      <c r="C132" s="25" t="s">
        <v>544</v>
      </c>
      <c r="D132" s="26" t="s">
        <v>614</v>
      </c>
      <c r="E132" s="27" t="s">
        <v>158</v>
      </c>
      <c r="F132" s="14" t="s">
        <v>159</v>
      </c>
      <c r="G132" s="14" t="s">
        <v>42</v>
      </c>
      <c r="H132" s="28" t="s">
        <v>160</v>
      </c>
      <c r="I132" s="44">
        <v>1552.4580000000001</v>
      </c>
      <c r="J132" s="14" t="s">
        <v>615</v>
      </c>
      <c r="K132" s="24" t="s">
        <v>457</v>
      </c>
      <c r="L132" s="24" t="s">
        <v>616</v>
      </c>
      <c r="M132" s="14" t="s">
        <v>163</v>
      </c>
    </row>
    <row r="133" spans="1:13" ht="63.75" x14ac:dyDescent="0.25">
      <c r="A133" s="12">
        <f t="shared" si="1"/>
        <v>130</v>
      </c>
      <c r="B133" s="24" t="s">
        <v>47</v>
      </c>
      <c r="C133" s="25" t="s">
        <v>617</v>
      </c>
      <c r="D133" s="26" t="s">
        <v>618</v>
      </c>
      <c r="E133" s="27" t="s">
        <v>158</v>
      </c>
      <c r="F133" s="14" t="s">
        <v>159</v>
      </c>
      <c r="G133" s="14" t="s">
        <v>42</v>
      </c>
      <c r="H133" s="28" t="s">
        <v>160</v>
      </c>
      <c r="I133" s="34">
        <v>550</v>
      </c>
      <c r="J133" s="14" t="s">
        <v>619</v>
      </c>
      <c r="K133" s="24" t="s">
        <v>436</v>
      </c>
      <c r="L133" s="24" t="s">
        <v>620</v>
      </c>
      <c r="M133" s="14" t="s">
        <v>163</v>
      </c>
    </row>
    <row r="134" spans="1:13" ht="63.75" x14ac:dyDescent="0.25">
      <c r="A134" s="12">
        <f t="shared" ref="A134:A197" si="2">A133+1</f>
        <v>131</v>
      </c>
      <c r="B134" s="24" t="s">
        <v>621</v>
      </c>
      <c r="C134" s="25" t="s">
        <v>484</v>
      </c>
      <c r="D134" s="52" t="s">
        <v>622</v>
      </c>
      <c r="E134" s="53" t="s">
        <v>486</v>
      </c>
      <c r="F134" s="14" t="s">
        <v>487</v>
      </c>
      <c r="G134" s="14" t="s">
        <v>42</v>
      </c>
      <c r="H134" s="28" t="s">
        <v>623</v>
      </c>
      <c r="I134" s="34">
        <v>3784.32</v>
      </c>
      <c r="J134" s="14" t="s">
        <v>624</v>
      </c>
      <c r="K134" s="24" t="s">
        <v>436</v>
      </c>
      <c r="L134" s="24" t="s">
        <v>259</v>
      </c>
      <c r="M134" s="14" t="s">
        <v>46</v>
      </c>
    </row>
    <row r="135" spans="1:13" ht="89.25" x14ac:dyDescent="0.25">
      <c r="A135" s="12">
        <f t="shared" si="2"/>
        <v>132</v>
      </c>
      <c r="B135" s="24" t="s">
        <v>625</v>
      </c>
      <c r="C135" s="25" t="s">
        <v>626</v>
      </c>
      <c r="D135" s="26" t="s">
        <v>627</v>
      </c>
      <c r="E135" s="27" t="s">
        <v>141</v>
      </c>
      <c r="F135" s="14" t="s">
        <v>72</v>
      </c>
      <c r="G135" s="14" t="s">
        <v>42</v>
      </c>
      <c r="H135" s="28" t="s">
        <v>628</v>
      </c>
      <c r="I135" s="14" t="s">
        <v>629</v>
      </c>
      <c r="J135" s="14" t="s">
        <v>630</v>
      </c>
      <c r="K135" s="24" t="s">
        <v>436</v>
      </c>
      <c r="L135" s="24" t="s">
        <v>595</v>
      </c>
      <c r="M135" s="14" t="s">
        <v>46</v>
      </c>
    </row>
    <row r="136" spans="1:13" ht="51" x14ac:dyDescent="0.25">
      <c r="A136" s="12">
        <f t="shared" si="2"/>
        <v>133</v>
      </c>
      <c r="B136" s="24" t="s">
        <v>145</v>
      </c>
      <c r="C136" s="25" t="s">
        <v>146</v>
      </c>
      <c r="D136" s="26" t="s">
        <v>631</v>
      </c>
      <c r="E136" s="27" t="s">
        <v>516</v>
      </c>
      <c r="F136" s="14" t="s">
        <v>41</v>
      </c>
      <c r="G136" s="14" t="s">
        <v>42</v>
      </c>
      <c r="H136" s="28" t="s">
        <v>160</v>
      </c>
      <c r="I136" s="34">
        <v>3900</v>
      </c>
      <c r="J136" s="14" t="s">
        <v>632</v>
      </c>
      <c r="K136" s="24" t="s">
        <v>436</v>
      </c>
      <c r="L136" s="24" t="s">
        <v>633</v>
      </c>
      <c r="M136" s="14" t="s">
        <v>46</v>
      </c>
    </row>
    <row r="137" spans="1:13" ht="89.25" x14ac:dyDescent="0.25">
      <c r="A137" s="12">
        <f t="shared" si="2"/>
        <v>134</v>
      </c>
      <c r="B137" s="24" t="s">
        <v>634</v>
      </c>
      <c r="C137" s="25" t="s">
        <v>635</v>
      </c>
      <c r="D137" s="26" t="s">
        <v>636</v>
      </c>
      <c r="E137" s="27" t="s">
        <v>637</v>
      </c>
      <c r="F137" s="14" t="s">
        <v>638</v>
      </c>
      <c r="G137" s="14" t="s">
        <v>95</v>
      </c>
      <c r="H137" s="28" t="s">
        <v>160</v>
      </c>
      <c r="I137" s="34">
        <v>1230</v>
      </c>
      <c r="J137" s="14" t="s">
        <v>639</v>
      </c>
      <c r="K137" s="24" t="s">
        <v>436</v>
      </c>
      <c r="L137" s="24" t="s">
        <v>640</v>
      </c>
      <c r="M137" s="14" t="s">
        <v>613</v>
      </c>
    </row>
    <row r="138" spans="1:13" ht="382.5" x14ac:dyDescent="0.25">
      <c r="A138" s="12">
        <f t="shared" si="2"/>
        <v>135</v>
      </c>
      <c r="B138" s="40" t="s">
        <v>289</v>
      </c>
      <c r="C138" s="42" t="s">
        <v>290</v>
      </c>
      <c r="D138" s="38" t="s">
        <v>641</v>
      </c>
      <c r="E138" s="39" t="s">
        <v>158</v>
      </c>
      <c r="F138" s="40" t="s">
        <v>159</v>
      </c>
      <c r="G138" s="40" t="s">
        <v>62</v>
      </c>
      <c r="H138" s="40" t="s">
        <v>498</v>
      </c>
      <c r="I138" s="40" t="s">
        <v>642</v>
      </c>
      <c r="J138" s="40" t="s">
        <v>643</v>
      </c>
      <c r="K138" s="24" t="s">
        <v>436</v>
      </c>
      <c r="L138" s="40" t="s">
        <v>644</v>
      </c>
      <c r="M138" s="40" t="s">
        <v>163</v>
      </c>
    </row>
    <row r="139" spans="1:13" ht="408" x14ac:dyDescent="0.25">
      <c r="A139" s="12">
        <f t="shared" si="2"/>
        <v>136</v>
      </c>
      <c r="B139" s="24" t="s">
        <v>289</v>
      </c>
      <c r="C139" s="25" t="s">
        <v>290</v>
      </c>
      <c r="D139" s="26" t="s">
        <v>645</v>
      </c>
      <c r="E139" s="27" t="s">
        <v>158</v>
      </c>
      <c r="F139" s="14" t="s">
        <v>159</v>
      </c>
      <c r="G139" s="14" t="s">
        <v>62</v>
      </c>
      <c r="H139" s="28" t="s">
        <v>646</v>
      </c>
      <c r="I139" s="47">
        <v>8400.0094399999998</v>
      </c>
      <c r="J139" s="14" t="s">
        <v>647</v>
      </c>
      <c r="K139" s="24" t="s">
        <v>436</v>
      </c>
      <c r="L139" s="24" t="s">
        <v>648</v>
      </c>
      <c r="M139" s="14" t="s">
        <v>163</v>
      </c>
    </row>
    <row r="140" spans="1:13" ht="89.25" x14ac:dyDescent="0.25">
      <c r="A140" s="12">
        <f t="shared" si="2"/>
        <v>137</v>
      </c>
      <c r="B140" s="24" t="s">
        <v>649</v>
      </c>
      <c r="C140" s="25" t="s">
        <v>649</v>
      </c>
      <c r="D140" s="26" t="s">
        <v>650</v>
      </c>
      <c r="E140" s="27" t="s">
        <v>651</v>
      </c>
      <c r="F140" s="14" t="s">
        <v>72</v>
      </c>
      <c r="G140" s="14" t="s">
        <v>42</v>
      </c>
      <c r="H140" s="28" t="s">
        <v>652</v>
      </c>
      <c r="I140" s="64">
        <v>600</v>
      </c>
      <c r="J140" s="14" t="s">
        <v>653</v>
      </c>
      <c r="K140" s="24" t="s">
        <v>436</v>
      </c>
      <c r="L140" s="24" t="s">
        <v>595</v>
      </c>
      <c r="M140" s="14" t="s">
        <v>46</v>
      </c>
    </row>
    <row r="141" spans="1:13" ht="89.25" x14ac:dyDescent="0.25">
      <c r="A141" s="12">
        <f t="shared" si="2"/>
        <v>138</v>
      </c>
      <c r="B141" s="24" t="s">
        <v>139</v>
      </c>
      <c r="C141" s="25" t="s">
        <v>654</v>
      </c>
      <c r="D141" s="26" t="s">
        <v>655</v>
      </c>
      <c r="E141" s="27" t="s">
        <v>141</v>
      </c>
      <c r="F141" s="14" t="s">
        <v>72</v>
      </c>
      <c r="G141" s="14" t="s">
        <v>42</v>
      </c>
      <c r="H141" s="28" t="s">
        <v>656</v>
      </c>
      <c r="I141" s="64">
        <v>540</v>
      </c>
      <c r="J141" s="14" t="s">
        <v>657</v>
      </c>
      <c r="K141" s="24" t="s">
        <v>436</v>
      </c>
      <c r="L141" s="24" t="s">
        <v>595</v>
      </c>
      <c r="M141" s="14" t="s">
        <v>46</v>
      </c>
    </row>
    <row r="142" spans="1:13" ht="63.75" x14ac:dyDescent="0.25">
      <c r="A142" s="12">
        <f t="shared" si="2"/>
        <v>139</v>
      </c>
      <c r="B142" s="24" t="s">
        <v>649</v>
      </c>
      <c r="C142" s="25" t="s">
        <v>649</v>
      </c>
      <c r="D142" s="26" t="s">
        <v>658</v>
      </c>
      <c r="E142" s="27" t="s">
        <v>71</v>
      </c>
      <c r="F142" s="14" t="s">
        <v>72</v>
      </c>
      <c r="G142" s="14" t="s">
        <v>142</v>
      </c>
      <c r="H142" s="28">
        <v>12</v>
      </c>
      <c r="I142" s="43">
        <f>400</f>
        <v>400</v>
      </c>
      <c r="J142" s="14" t="s">
        <v>659</v>
      </c>
      <c r="K142" s="24" t="s">
        <v>436</v>
      </c>
      <c r="L142" s="24" t="s">
        <v>245</v>
      </c>
      <c r="M142" s="14" t="s">
        <v>37</v>
      </c>
    </row>
    <row r="143" spans="1:13" ht="89.25" x14ac:dyDescent="0.25">
      <c r="A143" s="12">
        <f t="shared" si="2"/>
        <v>140</v>
      </c>
      <c r="B143" s="24" t="s">
        <v>660</v>
      </c>
      <c r="C143" s="25" t="s">
        <v>661</v>
      </c>
      <c r="D143" s="26" t="s">
        <v>662</v>
      </c>
      <c r="E143" s="27" t="s">
        <v>141</v>
      </c>
      <c r="F143" s="14" t="s">
        <v>72</v>
      </c>
      <c r="G143" s="14" t="s">
        <v>137</v>
      </c>
      <c r="H143" s="28" t="s">
        <v>663</v>
      </c>
      <c r="I143" s="34">
        <v>1701</v>
      </c>
      <c r="J143" s="14" t="s">
        <v>664</v>
      </c>
      <c r="K143" s="24" t="s">
        <v>436</v>
      </c>
      <c r="L143" s="24" t="s">
        <v>595</v>
      </c>
      <c r="M143" s="14" t="s">
        <v>46</v>
      </c>
    </row>
    <row r="144" spans="1:13" ht="38.25" x14ac:dyDescent="0.25">
      <c r="A144" s="12">
        <f t="shared" si="2"/>
        <v>141</v>
      </c>
      <c r="B144" s="24" t="s">
        <v>665</v>
      </c>
      <c r="C144" s="25" t="s">
        <v>666</v>
      </c>
      <c r="D144" s="26" t="s">
        <v>667</v>
      </c>
      <c r="E144" s="27" t="s">
        <v>516</v>
      </c>
      <c r="F144" s="14" t="s">
        <v>205</v>
      </c>
      <c r="G144" s="14" t="s">
        <v>42</v>
      </c>
      <c r="H144" s="28" t="s">
        <v>160</v>
      </c>
      <c r="I144" s="43">
        <v>300</v>
      </c>
      <c r="J144" s="14" t="s">
        <v>668</v>
      </c>
      <c r="K144" s="24" t="s">
        <v>436</v>
      </c>
      <c r="L144" s="24" t="s">
        <v>245</v>
      </c>
      <c r="M144" s="14" t="s">
        <v>250</v>
      </c>
    </row>
    <row r="145" spans="1:13" ht="51" x14ac:dyDescent="0.25">
      <c r="A145" s="12">
        <f t="shared" si="2"/>
        <v>142</v>
      </c>
      <c r="B145" s="24" t="s">
        <v>38</v>
      </c>
      <c r="C145" s="25" t="s">
        <v>39</v>
      </c>
      <c r="D145" s="26" t="s">
        <v>669</v>
      </c>
      <c r="E145" s="27" t="s">
        <v>31</v>
      </c>
      <c r="F145" s="14" t="s">
        <v>205</v>
      </c>
      <c r="G145" s="14" t="s">
        <v>42</v>
      </c>
      <c r="H145" s="28" t="s">
        <v>160</v>
      </c>
      <c r="I145" s="14" t="s">
        <v>670</v>
      </c>
      <c r="J145" s="14" t="s">
        <v>671</v>
      </c>
      <c r="K145" s="24" t="s">
        <v>436</v>
      </c>
      <c r="L145" s="24" t="s">
        <v>672</v>
      </c>
      <c r="M145" s="14" t="s">
        <v>613</v>
      </c>
    </row>
    <row r="146" spans="1:13" ht="63.75" x14ac:dyDescent="0.25">
      <c r="A146" s="12">
        <f t="shared" si="2"/>
        <v>143</v>
      </c>
      <c r="B146" s="24" t="s">
        <v>565</v>
      </c>
      <c r="C146" s="25" t="s">
        <v>566</v>
      </c>
      <c r="D146" s="26" t="s">
        <v>673</v>
      </c>
      <c r="E146" s="27" t="s">
        <v>561</v>
      </c>
      <c r="F146" s="14" t="s">
        <v>104</v>
      </c>
      <c r="G146" s="14" t="s">
        <v>33</v>
      </c>
      <c r="H146" s="28" t="s">
        <v>33</v>
      </c>
      <c r="I146" s="34">
        <v>15713.28</v>
      </c>
      <c r="J146" s="14" t="s">
        <v>674</v>
      </c>
      <c r="K146" s="24" t="s">
        <v>436</v>
      </c>
      <c r="L146" s="24" t="s">
        <v>245</v>
      </c>
      <c r="M146" s="14" t="s">
        <v>46</v>
      </c>
    </row>
    <row r="147" spans="1:13" ht="63.75" x14ac:dyDescent="0.25">
      <c r="A147" s="12">
        <f t="shared" si="2"/>
        <v>144</v>
      </c>
      <c r="B147" s="24" t="s">
        <v>565</v>
      </c>
      <c r="C147" s="25" t="s">
        <v>566</v>
      </c>
      <c r="D147" s="26" t="s">
        <v>675</v>
      </c>
      <c r="E147" s="27" t="s">
        <v>561</v>
      </c>
      <c r="F147" s="14" t="s">
        <v>104</v>
      </c>
      <c r="G147" s="14" t="s">
        <v>33</v>
      </c>
      <c r="H147" s="28" t="s">
        <v>33</v>
      </c>
      <c r="I147" s="34">
        <v>5713.92</v>
      </c>
      <c r="J147" s="14" t="s">
        <v>676</v>
      </c>
      <c r="K147" s="24" t="s">
        <v>436</v>
      </c>
      <c r="L147" s="24" t="s">
        <v>245</v>
      </c>
      <c r="M147" s="14" t="s">
        <v>46</v>
      </c>
    </row>
    <row r="148" spans="1:13" ht="38.25" x14ac:dyDescent="0.25">
      <c r="A148" s="12">
        <f t="shared" si="2"/>
        <v>145</v>
      </c>
      <c r="B148" s="24" t="s">
        <v>156</v>
      </c>
      <c r="C148" s="25" t="s">
        <v>156</v>
      </c>
      <c r="D148" s="26" t="s">
        <v>677</v>
      </c>
      <c r="E148" s="27" t="s">
        <v>158</v>
      </c>
      <c r="F148" s="14" t="s">
        <v>159</v>
      </c>
      <c r="G148" s="14" t="s">
        <v>42</v>
      </c>
      <c r="H148" s="28" t="s">
        <v>160</v>
      </c>
      <c r="I148" s="14" t="s">
        <v>678</v>
      </c>
      <c r="J148" s="14" t="s">
        <v>679</v>
      </c>
      <c r="K148" s="24" t="s">
        <v>436</v>
      </c>
      <c r="L148" s="24" t="s">
        <v>680</v>
      </c>
      <c r="M148" s="14" t="s">
        <v>163</v>
      </c>
    </row>
    <row r="149" spans="1:13" ht="38.25" x14ac:dyDescent="0.25">
      <c r="A149" s="12">
        <f t="shared" si="2"/>
        <v>146</v>
      </c>
      <c r="B149" s="24" t="s">
        <v>681</v>
      </c>
      <c r="C149" s="25" t="s">
        <v>682</v>
      </c>
      <c r="D149" s="26" t="s">
        <v>683</v>
      </c>
      <c r="E149" s="27" t="s">
        <v>516</v>
      </c>
      <c r="F149" s="14" t="s">
        <v>205</v>
      </c>
      <c r="G149" s="14" t="s">
        <v>684</v>
      </c>
      <c r="H149" s="28">
        <v>239</v>
      </c>
      <c r="I149" s="14">
        <v>990.57</v>
      </c>
      <c r="J149" s="14" t="s">
        <v>383</v>
      </c>
      <c r="K149" s="24" t="s">
        <v>685</v>
      </c>
      <c r="L149" s="24" t="s">
        <v>686</v>
      </c>
      <c r="M149" s="14" t="s">
        <v>37</v>
      </c>
    </row>
    <row r="150" spans="1:13" ht="51" x14ac:dyDescent="0.25">
      <c r="A150" s="12">
        <f t="shared" si="2"/>
        <v>147</v>
      </c>
      <c r="B150" s="24" t="s">
        <v>687</v>
      </c>
      <c r="C150" s="25" t="s">
        <v>688</v>
      </c>
      <c r="D150" s="26" t="s">
        <v>689</v>
      </c>
      <c r="E150" s="27" t="s">
        <v>651</v>
      </c>
      <c r="F150" s="14" t="s">
        <v>72</v>
      </c>
      <c r="G150" s="14" t="s">
        <v>42</v>
      </c>
      <c r="H150" s="28">
        <v>1</v>
      </c>
      <c r="I150" s="14">
        <v>580.79999999999995</v>
      </c>
      <c r="J150" s="14" t="s">
        <v>690</v>
      </c>
      <c r="K150" s="24" t="s">
        <v>436</v>
      </c>
      <c r="L150" s="24" t="s">
        <v>442</v>
      </c>
      <c r="M150" s="14" t="s">
        <v>250</v>
      </c>
    </row>
    <row r="151" spans="1:13" ht="89.25" x14ac:dyDescent="0.25">
      <c r="A151" s="12">
        <f t="shared" si="2"/>
        <v>148</v>
      </c>
      <c r="B151" s="24" t="s">
        <v>691</v>
      </c>
      <c r="C151" s="25" t="s">
        <v>692</v>
      </c>
      <c r="D151" s="26" t="s">
        <v>693</v>
      </c>
      <c r="E151" s="27" t="s">
        <v>141</v>
      </c>
      <c r="F151" s="14" t="s">
        <v>72</v>
      </c>
      <c r="G151" s="14" t="s">
        <v>694</v>
      </c>
      <c r="H151" s="28" t="s">
        <v>695</v>
      </c>
      <c r="I151" s="48">
        <v>7500</v>
      </c>
      <c r="J151" s="14" t="s">
        <v>696</v>
      </c>
      <c r="K151" s="24" t="s">
        <v>697</v>
      </c>
      <c r="L151" s="24" t="s">
        <v>259</v>
      </c>
      <c r="M151" s="14" t="s">
        <v>250</v>
      </c>
    </row>
    <row r="152" spans="1:13" ht="89.25" x14ac:dyDescent="0.25">
      <c r="A152" s="12">
        <f t="shared" si="2"/>
        <v>149</v>
      </c>
      <c r="B152" s="24" t="s">
        <v>139</v>
      </c>
      <c r="C152" s="25" t="s">
        <v>654</v>
      </c>
      <c r="D152" s="26" t="s">
        <v>698</v>
      </c>
      <c r="E152" s="27" t="s">
        <v>141</v>
      </c>
      <c r="F152" s="14" t="s">
        <v>72</v>
      </c>
      <c r="G152" s="14" t="s">
        <v>42</v>
      </c>
      <c r="H152" s="28" t="s">
        <v>82</v>
      </c>
      <c r="I152" s="48">
        <v>3300</v>
      </c>
      <c r="J152" s="14" t="s">
        <v>699</v>
      </c>
      <c r="K152" s="24" t="s">
        <v>436</v>
      </c>
      <c r="L152" s="24" t="s">
        <v>595</v>
      </c>
      <c r="M152" s="14" t="s">
        <v>46</v>
      </c>
    </row>
    <row r="153" spans="1:13" ht="63.75" x14ac:dyDescent="0.25">
      <c r="A153" s="12">
        <f t="shared" si="2"/>
        <v>150</v>
      </c>
      <c r="B153" s="24" t="s">
        <v>700</v>
      </c>
      <c r="C153" s="25" t="s">
        <v>701</v>
      </c>
      <c r="D153" s="26" t="s">
        <v>702</v>
      </c>
      <c r="E153" s="27" t="s">
        <v>602</v>
      </c>
      <c r="F153" s="14" t="s">
        <v>703</v>
      </c>
      <c r="G153" s="14" t="s">
        <v>704</v>
      </c>
      <c r="H153" s="28" t="s">
        <v>705</v>
      </c>
      <c r="I153" s="48">
        <v>500</v>
      </c>
      <c r="J153" s="14" t="s">
        <v>706</v>
      </c>
      <c r="K153" s="24" t="s">
        <v>436</v>
      </c>
      <c r="L153" s="24" t="s">
        <v>259</v>
      </c>
      <c r="M153" s="14" t="s">
        <v>46</v>
      </c>
    </row>
    <row r="154" spans="1:13" ht="63.75" x14ac:dyDescent="0.25">
      <c r="A154" s="12">
        <f t="shared" si="2"/>
        <v>151</v>
      </c>
      <c r="B154" s="24" t="s">
        <v>707</v>
      </c>
      <c r="C154" s="25" t="s">
        <v>708</v>
      </c>
      <c r="D154" s="26" t="s">
        <v>709</v>
      </c>
      <c r="E154" s="27" t="s">
        <v>602</v>
      </c>
      <c r="F154" s="14" t="s">
        <v>703</v>
      </c>
      <c r="G154" s="14" t="s">
        <v>710</v>
      </c>
      <c r="H154" s="28" t="s">
        <v>705</v>
      </c>
      <c r="I154" s="48">
        <v>1200</v>
      </c>
      <c r="J154" s="14" t="s">
        <v>434</v>
      </c>
      <c r="K154" s="24" t="s">
        <v>436</v>
      </c>
      <c r="L154" s="24" t="s">
        <v>259</v>
      </c>
      <c r="M154" s="14" t="s">
        <v>46</v>
      </c>
    </row>
    <row r="155" spans="1:13" ht="63.75" x14ac:dyDescent="0.25">
      <c r="A155" s="12">
        <f t="shared" si="2"/>
        <v>152</v>
      </c>
      <c r="B155" s="24" t="s">
        <v>29</v>
      </c>
      <c r="C155" s="25" t="s">
        <v>711</v>
      </c>
      <c r="D155" s="26" t="s">
        <v>712</v>
      </c>
      <c r="E155" s="27" t="s">
        <v>713</v>
      </c>
      <c r="F155" s="14" t="s">
        <v>41</v>
      </c>
      <c r="G155" s="14" t="s">
        <v>42</v>
      </c>
      <c r="H155" s="28" t="s">
        <v>714</v>
      </c>
      <c r="I155" s="48" t="s">
        <v>715</v>
      </c>
      <c r="J155" s="14" t="s">
        <v>716</v>
      </c>
      <c r="K155" s="24" t="s">
        <v>436</v>
      </c>
      <c r="L155" s="24" t="s">
        <v>245</v>
      </c>
      <c r="M155" s="14" t="s">
        <v>46</v>
      </c>
    </row>
    <row r="156" spans="1:13" ht="153" x14ac:dyDescent="0.25">
      <c r="A156" s="12">
        <f t="shared" si="2"/>
        <v>153</v>
      </c>
      <c r="B156" s="24" t="s">
        <v>544</v>
      </c>
      <c r="C156" s="25" t="s">
        <v>544</v>
      </c>
      <c r="D156" s="26" t="s">
        <v>717</v>
      </c>
      <c r="E156" s="27" t="s">
        <v>158</v>
      </c>
      <c r="F156" s="14" t="s">
        <v>159</v>
      </c>
      <c r="G156" s="14" t="s">
        <v>42</v>
      </c>
      <c r="H156" s="28" t="s">
        <v>160</v>
      </c>
      <c r="I156" s="29">
        <v>5887.0272000000004</v>
      </c>
      <c r="J156" s="14" t="s">
        <v>718</v>
      </c>
      <c r="K156" s="24" t="s">
        <v>436</v>
      </c>
      <c r="L156" s="24" t="s">
        <v>680</v>
      </c>
      <c r="M156" s="14" t="s">
        <v>163</v>
      </c>
    </row>
    <row r="157" spans="1:13" ht="63.75" x14ac:dyDescent="0.25">
      <c r="A157" s="12">
        <f t="shared" si="2"/>
        <v>154</v>
      </c>
      <c r="B157" s="24" t="s">
        <v>719</v>
      </c>
      <c r="C157" s="25" t="s">
        <v>720</v>
      </c>
      <c r="D157" s="26" t="s">
        <v>721</v>
      </c>
      <c r="E157" s="27" t="s">
        <v>516</v>
      </c>
      <c r="F157" s="14" t="s">
        <v>722</v>
      </c>
      <c r="G157" s="14" t="s">
        <v>182</v>
      </c>
      <c r="H157" s="28" t="s">
        <v>82</v>
      </c>
      <c r="I157" s="34">
        <v>800</v>
      </c>
      <c r="J157" s="14" t="s">
        <v>723</v>
      </c>
      <c r="K157" s="24" t="s">
        <v>436</v>
      </c>
      <c r="L157" s="24" t="s">
        <v>107</v>
      </c>
      <c r="M157" s="14" t="s">
        <v>46</v>
      </c>
    </row>
    <row r="158" spans="1:13" ht="63.75" x14ac:dyDescent="0.25">
      <c r="A158" s="12">
        <f t="shared" si="2"/>
        <v>155</v>
      </c>
      <c r="B158" s="24" t="s">
        <v>47</v>
      </c>
      <c r="C158" s="25" t="s">
        <v>617</v>
      </c>
      <c r="D158" s="26" t="s">
        <v>724</v>
      </c>
      <c r="E158" s="27" t="s">
        <v>158</v>
      </c>
      <c r="F158" s="14" t="s">
        <v>159</v>
      </c>
      <c r="G158" s="14" t="s">
        <v>42</v>
      </c>
      <c r="H158" s="28" t="s">
        <v>82</v>
      </c>
      <c r="I158" s="14" t="s">
        <v>345</v>
      </c>
      <c r="J158" s="14" t="s">
        <v>725</v>
      </c>
      <c r="K158" s="24" t="s">
        <v>436</v>
      </c>
      <c r="L158" s="24" t="s">
        <v>107</v>
      </c>
      <c r="M158" s="14" t="s">
        <v>163</v>
      </c>
    </row>
    <row r="159" spans="1:13" ht="38.25" x14ac:dyDescent="0.25">
      <c r="A159" s="12">
        <f t="shared" si="2"/>
        <v>156</v>
      </c>
      <c r="B159" s="24" t="s">
        <v>260</v>
      </c>
      <c r="C159" s="25" t="s">
        <v>726</v>
      </c>
      <c r="D159" s="26" t="s">
        <v>727</v>
      </c>
      <c r="E159" s="27" t="s">
        <v>728</v>
      </c>
      <c r="F159" s="14" t="s">
        <v>242</v>
      </c>
      <c r="G159" s="14" t="s">
        <v>95</v>
      </c>
      <c r="H159" s="28" t="s">
        <v>82</v>
      </c>
      <c r="I159" s="14" t="s">
        <v>729</v>
      </c>
      <c r="J159" s="14" t="s">
        <v>730</v>
      </c>
      <c r="K159" s="24" t="s">
        <v>436</v>
      </c>
      <c r="L159" s="24" t="s">
        <v>107</v>
      </c>
      <c r="M159" s="14" t="s">
        <v>46</v>
      </c>
    </row>
    <row r="160" spans="1:13" ht="76.5" x14ac:dyDescent="0.25">
      <c r="A160" s="12">
        <f t="shared" si="2"/>
        <v>157</v>
      </c>
      <c r="B160" s="24" t="s">
        <v>156</v>
      </c>
      <c r="C160" s="25" t="s">
        <v>156</v>
      </c>
      <c r="D160" s="26" t="s">
        <v>731</v>
      </c>
      <c r="E160" s="27" t="s">
        <v>158</v>
      </c>
      <c r="F160" s="14" t="s">
        <v>159</v>
      </c>
      <c r="G160" s="14" t="s">
        <v>42</v>
      </c>
      <c r="H160" s="28" t="s">
        <v>82</v>
      </c>
      <c r="I160" s="14" t="s">
        <v>732</v>
      </c>
      <c r="J160" s="14" t="s">
        <v>580</v>
      </c>
      <c r="K160" s="24" t="s">
        <v>733</v>
      </c>
      <c r="L160" s="24" t="s">
        <v>734</v>
      </c>
      <c r="M160" s="14" t="s">
        <v>163</v>
      </c>
    </row>
    <row r="161" spans="1:13" ht="76.5" x14ac:dyDescent="0.25">
      <c r="A161" s="12">
        <f t="shared" si="2"/>
        <v>158</v>
      </c>
      <c r="B161" s="24" t="s">
        <v>156</v>
      </c>
      <c r="C161" s="25" t="s">
        <v>156</v>
      </c>
      <c r="D161" s="26" t="s">
        <v>735</v>
      </c>
      <c r="E161" s="27" t="s">
        <v>158</v>
      </c>
      <c r="F161" s="14" t="s">
        <v>159</v>
      </c>
      <c r="G161" s="14" t="s">
        <v>42</v>
      </c>
      <c r="H161" s="28" t="s">
        <v>82</v>
      </c>
      <c r="I161" s="14" t="s">
        <v>257</v>
      </c>
      <c r="J161" s="14" t="s">
        <v>580</v>
      </c>
      <c r="K161" s="24" t="s">
        <v>733</v>
      </c>
      <c r="L161" s="24" t="s">
        <v>734</v>
      </c>
      <c r="M161" s="14" t="s">
        <v>163</v>
      </c>
    </row>
    <row r="162" spans="1:13" ht="63.75" x14ac:dyDescent="0.25">
      <c r="A162" s="12">
        <f t="shared" si="2"/>
        <v>159</v>
      </c>
      <c r="B162" s="24" t="s">
        <v>403</v>
      </c>
      <c r="C162" s="25" t="s">
        <v>404</v>
      </c>
      <c r="D162" s="26" t="s">
        <v>736</v>
      </c>
      <c r="E162" s="27" t="s">
        <v>272</v>
      </c>
      <c r="F162" s="14" t="s">
        <v>205</v>
      </c>
      <c r="G162" s="14" t="s">
        <v>95</v>
      </c>
      <c r="H162" s="28">
        <v>232</v>
      </c>
      <c r="I162" s="48">
        <v>986</v>
      </c>
      <c r="J162" s="14" t="s">
        <v>737</v>
      </c>
      <c r="K162" s="24" t="s">
        <v>436</v>
      </c>
      <c r="L162" s="24" t="s">
        <v>245</v>
      </c>
      <c r="M162" s="14" t="s">
        <v>250</v>
      </c>
    </row>
    <row r="163" spans="1:13" ht="63.75" x14ac:dyDescent="0.25">
      <c r="A163" s="12">
        <f t="shared" si="2"/>
        <v>160</v>
      </c>
      <c r="B163" s="24" t="s">
        <v>406</v>
      </c>
      <c r="C163" s="25" t="s">
        <v>406</v>
      </c>
      <c r="D163" s="26" t="s">
        <v>738</v>
      </c>
      <c r="E163" s="27" t="s">
        <v>272</v>
      </c>
      <c r="F163" s="14" t="s">
        <v>205</v>
      </c>
      <c r="G163" s="14" t="s">
        <v>408</v>
      </c>
      <c r="H163" s="28">
        <v>116</v>
      </c>
      <c r="I163" s="48">
        <v>343</v>
      </c>
      <c r="J163" s="14" t="s">
        <v>739</v>
      </c>
      <c r="K163" s="24" t="s">
        <v>436</v>
      </c>
      <c r="L163" s="24" t="s">
        <v>245</v>
      </c>
      <c r="M163" s="14" t="s">
        <v>250</v>
      </c>
    </row>
    <row r="164" spans="1:13" ht="63.75" x14ac:dyDescent="0.25">
      <c r="A164" s="12">
        <f t="shared" si="2"/>
        <v>161</v>
      </c>
      <c r="B164" s="24" t="s">
        <v>740</v>
      </c>
      <c r="C164" s="25" t="s">
        <v>741</v>
      </c>
      <c r="D164" s="26" t="s">
        <v>742</v>
      </c>
      <c r="E164" s="27" t="s">
        <v>602</v>
      </c>
      <c r="F164" s="14" t="s">
        <v>159</v>
      </c>
      <c r="G164" s="14" t="s">
        <v>705</v>
      </c>
      <c r="H164" s="28" t="s">
        <v>705</v>
      </c>
      <c r="I164" s="14" t="s">
        <v>743</v>
      </c>
      <c r="J164" s="14" t="s">
        <v>744</v>
      </c>
      <c r="K164" s="24" t="s">
        <v>436</v>
      </c>
      <c r="L164" s="24" t="s">
        <v>245</v>
      </c>
      <c r="M164" s="14" t="s">
        <v>46</v>
      </c>
    </row>
    <row r="165" spans="1:13" ht="63.75" x14ac:dyDescent="0.25">
      <c r="A165" s="12">
        <f t="shared" si="2"/>
        <v>162</v>
      </c>
      <c r="B165" s="24" t="s">
        <v>600</v>
      </c>
      <c r="C165" s="25" t="s">
        <v>745</v>
      </c>
      <c r="D165" s="26" t="s">
        <v>746</v>
      </c>
      <c r="E165" s="27" t="s">
        <v>602</v>
      </c>
      <c r="F165" s="14" t="s">
        <v>703</v>
      </c>
      <c r="G165" s="14" t="s">
        <v>42</v>
      </c>
      <c r="H165" s="28" t="s">
        <v>82</v>
      </c>
      <c r="I165" s="28">
        <v>3480</v>
      </c>
      <c r="J165" s="14" t="s">
        <v>747</v>
      </c>
      <c r="K165" s="24" t="s">
        <v>436</v>
      </c>
      <c r="L165" s="24" t="s">
        <v>107</v>
      </c>
      <c r="M165" s="14" t="s">
        <v>46</v>
      </c>
    </row>
    <row r="166" spans="1:13" ht="63.75" x14ac:dyDescent="0.25">
      <c r="A166" s="12">
        <f t="shared" si="2"/>
        <v>163</v>
      </c>
      <c r="B166" s="24" t="s">
        <v>600</v>
      </c>
      <c r="C166" s="25" t="s">
        <v>745</v>
      </c>
      <c r="D166" s="26" t="s">
        <v>748</v>
      </c>
      <c r="E166" s="27" t="s">
        <v>602</v>
      </c>
      <c r="F166" s="14" t="s">
        <v>703</v>
      </c>
      <c r="G166" s="14" t="s">
        <v>42</v>
      </c>
      <c r="H166" s="28" t="s">
        <v>82</v>
      </c>
      <c r="I166" s="28">
        <v>11040</v>
      </c>
      <c r="J166" s="14" t="s">
        <v>749</v>
      </c>
      <c r="K166" s="24" t="s">
        <v>436</v>
      </c>
      <c r="L166" s="24" t="s">
        <v>107</v>
      </c>
      <c r="M166" s="14" t="s">
        <v>46</v>
      </c>
    </row>
    <row r="167" spans="1:13" ht="63.75" x14ac:dyDescent="0.25">
      <c r="A167" s="12">
        <f t="shared" si="2"/>
        <v>164</v>
      </c>
      <c r="B167" s="24" t="s">
        <v>600</v>
      </c>
      <c r="C167" s="25" t="s">
        <v>745</v>
      </c>
      <c r="D167" s="26" t="s">
        <v>750</v>
      </c>
      <c r="E167" s="27" t="s">
        <v>602</v>
      </c>
      <c r="F167" s="14" t="s">
        <v>703</v>
      </c>
      <c r="G167" s="14" t="s">
        <v>42</v>
      </c>
      <c r="H167" s="28" t="s">
        <v>82</v>
      </c>
      <c r="I167" s="28">
        <v>1000</v>
      </c>
      <c r="J167" s="14" t="s">
        <v>751</v>
      </c>
      <c r="K167" s="24" t="s">
        <v>436</v>
      </c>
      <c r="L167" s="24" t="s">
        <v>107</v>
      </c>
      <c r="M167" s="14" t="s">
        <v>46</v>
      </c>
    </row>
    <row r="168" spans="1:13" ht="63.75" x14ac:dyDescent="0.25">
      <c r="A168" s="12">
        <f t="shared" si="2"/>
        <v>165</v>
      </c>
      <c r="B168" s="24" t="s">
        <v>68</v>
      </c>
      <c r="C168" s="25" t="s">
        <v>69</v>
      </c>
      <c r="D168" s="26" t="s">
        <v>752</v>
      </c>
      <c r="E168" s="27" t="s">
        <v>71</v>
      </c>
      <c r="F168" s="14" t="s">
        <v>72</v>
      </c>
      <c r="G168" s="14" t="s">
        <v>42</v>
      </c>
      <c r="H168" s="28">
        <v>1</v>
      </c>
      <c r="I168" s="14">
        <v>120</v>
      </c>
      <c r="J168" s="14" t="s">
        <v>753</v>
      </c>
      <c r="K168" s="24" t="s">
        <v>436</v>
      </c>
      <c r="L168" s="24" t="s">
        <v>754</v>
      </c>
      <c r="M168" s="14" t="s">
        <v>250</v>
      </c>
    </row>
    <row r="169" spans="1:13" ht="63.75" x14ac:dyDescent="0.25">
      <c r="A169" s="12">
        <f t="shared" si="2"/>
        <v>166</v>
      </c>
      <c r="B169" s="24" t="s">
        <v>755</v>
      </c>
      <c r="C169" s="25" t="s">
        <v>755</v>
      </c>
      <c r="D169" s="26" t="s">
        <v>756</v>
      </c>
      <c r="E169" s="27" t="s">
        <v>757</v>
      </c>
      <c r="F169" s="14" t="s">
        <v>758</v>
      </c>
      <c r="G169" s="14" t="s">
        <v>52</v>
      </c>
      <c r="H169" s="28" t="s">
        <v>52</v>
      </c>
      <c r="I169" s="14">
        <v>900</v>
      </c>
      <c r="J169" s="14" t="s">
        <v>383</v>
      </c>
      <c r="K169" s="24" t="s">
        <v>733</v>
      </c>
      <c r="L169" s="24" t="s">
        <v>759</v>
      </c>
      <c r="M169" s="14" t="s">
        <v>46</v>
      </c>
    </row>
    <row r="170" spans="1:13" ht="63.75" x14ac:dyDescent="0.25">
      <c r="A170" s="12">
        <f t="shared" si="2"/>
        <v>167</v>
      </c>
      <c r="B170" s="24" t="s">
        <v>649</v>
      </c>
      <c r="C170" s="25" t="s">
        <v>649</v>
      </c>
      <c r="D170" s="26" t="s">
        <v>760</v>
      </c>
      <c r="E170" s="27" t="s">
        <v>761</v>
      </c>
      <c r="F170" s="14" t="s">
        <v>72</v>
      </c>
      <c r="G170" s="14" t="s">
        <v>142</v>
      </c>
      <c r="H170" s="14">
        <v>12</v>
      </c>
      <c r="I170" s="14">
        <v>1036.7280000000001</v>
      </c>
      <c r="J170" s="14" t="s">
        <v>762</v>
      </c>
      <c r="K170" s="24" t="s">
        <v>436</v>
      </c>
      <c r="L170" s="24" t="s">
        <v>107</v>
      </c>
      <c r="M170" s="14" t="s">
        <v>37</v>
      </c>
    </row>
    <row r="171" spans="1:13" ht="89.25" x14ac:dyDescent="0.25">
      <c r="A171" s="12">
        <f t="shared" si="2"/>
        <v>168</v>
      </c>
      <c r="B171" s="24" t="s">
        <v>660</v>
      </c>
      <c r="C171" s="25" t="s">
        <v>661</v>
      </c>
      <c r="D171" s="26" t="s">
        <v>763</v>
      </c>
      <c r="E171" s="27" t="s">
        <v>141</v>
      </c>
      <c r="F171" s="14" t="s">
        <v>72</v>
      </c>
      <c r="G171" s="14" t="s">
        <v>142</v>
      </c>
      <c r="H171" s="14">
        <v>36</v>
      </c>
      <c r="I171" s="14">
        <v>300</v>
      </c>
      <c r="J171" s="14" t="s">
        <v>764</v>
      </c>
      <c r="K171" s="24" t="s">
        <v>436</v>
      </c>
      <c r="L171" s="24" t="s">
        <v>765</v>
      </c>
      <c r="M171" s="14" t="s">
        <v>37</v>
      </c>
    </row>
    <row r="172" spans="1:13" ht="63.75" x14ac:dyDescent="0.25">
      <c r="A172" s="12">
        <f t="shared" si="2"/>
        <v>169</v>
      </c>
      <c r="B172" s="24" t="s">
        <v>766</v>
      </c>
      <c r="C172" s="25" t="s">
        <v>767</v>
      </c>
      <c r="D172" s="26" t="s">
        <v>768</v>
      </c>
      <c r="E172" s="27" t="s">
        <v>769</v>
      </c>
      <c r="F172" s="14" t="s">
        <v>770</v>
      </c>
      <c r="G172" s="14" t="s">
        <v>142</v>
      </c>
      <c r="H172" s="28">
        <v>12</v>
      </c>
      <c r="I172" s="14">
        <v>137.29872</v>
      </c>
      <c r="J172" s="14" t="s">
        <v>771</v>
      </c>
      <c r="K172" s="24" t="s">
        <v>436</v>
      </c>
      <c r="L172" s="24" t="s">
        <v>107</v>
      </c>
      <c r="M172" s="14" t="s">
        <v>37</v>
      </c>
    </row>
    <row r="173" spans="1:13" ht="63.75" x14ac:dyDescent="0.25">
      <c r="A173" s="12">
        <f t="shared" si="2"/>
        <v>170</v>
      </c>
      <c r="B173" s="24" t="s">
        <v>772</v>
      </c>
      <c r="C173" s="25" t="s">
        <v>773</v>
      </c>
      <c r="D173" s="26" t="s">
        <v>774</v>
      </c>
      <c r="E173" s="27" t="s">
        <v>769</v>
      </c>
      <c r="F173" s="14" t="s">
        <v>770</v>
      </c>
      <c r="G173" s="14" t="s">
        <v>775</v>
      </c>
      <c r="H173" s="28" t="s">
        <v>776</v>
      </c>
      <c r="I173" s="14">
        <v>596</v>
      </c>
      <c r="J173" s="14" t="s">
        <v>777</v>
      </c>
      <c r="K173" s="24" t="s">
        <v>436</v>
      </c>
      <c r="L173" s="24" t="s">
        <v>107</v>
      </c>
      <c r="M173" s="14" t="s">
        <v>37</v>
      </c>
    </row>
    <row r="174" spans="1:13" ht="63.75" x14ac:dyDescent="0.25">
      <c r="A174" s="12">
        <f t="shared" si="2"/>
        <v>171</v>
      </c>
      <c r="B174" s="24" t="s">
        <v>565</v>
      </c>
      <c r="C174" s="25" t="s">
        <v>566</v>
      </c>
      <c r="D174" s="26" t="s">
        <v>778</v>
      </c>
      <c r="E174" s="27" t="s">
        <v>561</v>
      </c>
      <c r="F174" s="14" t="s">
        <v>104</v>
      </c>
      <c r="G174" s="14" t="s">
        <v>33</v>
      </c>
      <c r="H174" s="28" t="s">
        <v>33</v>
      </c>
      <c r="I174" s="14" t="s">
        <v>779</v>
      </c>
      <c r="J174" s="14" t="s">
        <v>780</v>
      </c>
      <c r="K174" s="24" t="s">
        <v>604</v>
      </c>
      <c r="L174" s="24" t="s">
        <v>245</v>
      </c>
      <c r="M174" s="14" t="s">
        <v>46</v>
      </c>
    </row>
    <row r="175" spans="1:13" ht="51" x14ac:dyDescent="0.25">
      <c r="A175" s="12">
        <f t="shared" si="2"/>
        <v>172</v>
      </c>
      <c r="B175" s="24" t="s">
        <v>565</v>
      </c>
      <c r="C175" s="25" t="s">
        <v>566</v>
      </c>
      <c r="D175" s="26" t="s">
        <v>781</v>
      </c>
      <c r="E175" s="27" t="s">
        <v>561</v>
      </c>
      <c r="F175" s="14" t="s">
        <v>104</v>
      </c>
      <c r="G175" s="14" t="s">
        <v>33</v>
      </c>
      <c r="H175" s="28" t="s">
        <v>33</v>
      </c>
      <c r="I175" s="14" t="s">
        <v>782</v>
      </c>
      <c r="J175" s="14" t="s">
        <v>783</v>
      </c>
      <c r="K175" s="24" t="s">
        <v>733</v>
      </c>
      <c r="L175" s="24" t="s">
        <v>784</v>
      </c>
      <c r="M175" s="14" t="s">
        <v>46</v>
      </c>
    </row>
    <row r="176" spans="1:13" ht="63.75" x14ac:dyDescent="0.25">
      <c r="A176" s="12">
        <f t="shared" si="2"/>
        <v>173</v>
      </c>
      <c r="B176" s="50" t="s">
        <v>785</v>
      </c>
      <c r="C176" s="51" t="s">
        <v>785</v>
      </c>
      <c r="D176" s="52" t="s">
        <v>786</v>
      </c>
      <c r="E176" s="53" t="s">
        <v>428</v>
      </c>
      <c r="F176" s="50" t="s">
        <v>104</v>
      </c>
      <c r="G176" s="50" t="s">
        <v>95</v>
      </c>
      <c r="H176" s="50" t="s">
        <v>82</v>
      </c>
      <c r="I176" s="54">
        <v>4000</v>
      </c>
      <c r="J176" s="14" t="s">
        <v>787</v>
      </c>
      <c r="K176" s="50" t="s">
        <v>788</v>
      </c>
      <c r="L176" s="50" t="s">
        <v>789</v>
      </c>
      <c r="M176" s="50" t="s">
        <v>108</v>
      </c>
    </row>
    <row r="177" spans="1:13" ht="63.75" x14ac:dyDescent="0.25">
      <c r="A177" s="12">
        <f t="shared" si="2"/>
        <v>174</v>
      </c>
      <c r="B177" s="24" t="s">
        <v>472</v>
      </c>
      <c r="C177" s="25" t="s">
        <v>164</v>
      </c>
      <c r="D177" s="26" t="s">
        <v>473</v>
      </c>
      <c r="E177" s="27" t="s">
        <v>166</v>
      </c>
      <c r="F177" s="14" t="s">
        <v>104</v>
      </c>
      <c r="G177" s="14" t="s">
        <v>42</v>
      </c>
      <c r="H177" s="28" t="s">
        <v>401</v>
      </c>
      <c r="I177" s="34">
        <v>2400</v>
      </c>
      <c r="J177" s="14" t="s">
        <v>790</v>
      </c>
      <c r="K177" s="24" t="s">
        <v>169</v>
      </c>
      <c r="L177" s="24" t="s">
        <v>791</v>
      </c>
      <c r="M177" s="14" t="s">
        <v>108</v>
      </c>
    </row>
    <row r="178" spans="1:13" ht="63.75" x14ac:dyDescent="0.25">
      <c r="A178" s="12">
        <f t="shared" si="2"/>
        <v>175</v>
      </c>
      <c r="B178" s="24" t="s">
        <v>472</v>
      </c>
      <c r="C178" s="25" t="s">
        <v>164</v>
      </c>
      <c r="D178" s="26" t="s">
        <v>475</v>
      </c>
      <c r="E178" s="27" t="s">
        <v>166</v>
      </c>
      <c r="F178" s="14" t="s">
        <v>104</v>
      </c>
      <c r="G178" s="14" t="s">
        <v>42</v>
      </c>
      <c r="H178" s="28" t="s">
        <v>401</v>
      </c>
      <c r="I178" s="34">
        <v>2400</v>
      </c>
      <c r="J178" s="14" t="s">
        <v>792</v>
      </c>
      <c r="K178" s="24" t="s">
        <v>169</v>
      </c>
      <c r="L178" s="24" t="s">
        <v>791</v>
      </c>
      <c r="M178" s="14" t="s">
        <v>108</v>
      </c>
    </row>
    <row r="179" spans="1:13" ht="63.75" x14ac:dyDescent="0.25">
      <c r="A179" s="12">
        <f t="shared" si="2"/>
        <v>176</v>
      </c>
      <c r="B179" s="24" t="s">
        <v>472</v>
      </c>
      <c r="C179" s="25" t="s">
        <v>164</v>
      </c>
      <c r="D179" s="26" t="s">
        <v>476</v>
      </c>
      <c r="E179" s="27" t="s">
        <v>166</v>
      </c>
      <c r="F179" s="14" t="s">
        <v>104</v>
      </c>
      <c r="G179" s="14" t="s">
        <v>42</v>
      </c>
      <c r="H179" s="28" t="s">
        <v>401</v>
      </c>
      <c r="I179" s="34">
        <v>1200</v>
      </c>
      <c r="J179" s="14" t="s">
        <v>793</v>
      </c>
      <c r="K179" s="24" t="s">
        <v>169</v>
      </c>
      <c r="L179" s="24" t="s">
        <v>791</v>
      </c>
      <c r="M179" s="14" t="s">
        <v>108</v>
      </c>
    </row>
    <row r="180" spans="1:13" ht="63.75" x14ac:dyDescent="0.25">
      <c r="A180" s="12">
        <f t="shared" si="2"/>
        <v>177</v>
      </c>
      <c r="B180" s="24" t="s">
        <v>472</v>
      </c>
      <c r="C180" s="25" t="s">
        <v>164</v>
      </c>
      <c r="D180" s="26" t="s">
        <v>477</v>
      </c>
      <c r="E180" s="27" t="s">
        <v>166</v>
      </c>
      <c r="F180" s="14" t="s">
        <v>104</v>
      </c>
      <c r="G180" s="14" t="s">
        <v>42</v>
      </c>
      <c r="H180" s="28" t="s">
        <v>401</v>
      </c>
      <c r="I180" s="34">
        <v>3000</v>
      </c>
      <c r="J180" s="14" t="s">
        <v>794</v>
      </c>
      <c r="K180" s="24" t="s">
        <v>169</v>
      </c>
      <c r="L180" s="24" t="s">
        <v>791</v>
      </c>
      <c r="M180" s="14" t="s">
        <v>108</v>
      </c>
    </row>
    <row r="181" spans="1:13" ht="63.75" x14ac:dyDescent="0.25">
      <c r="A181" s="12">
        <f t="shared" si="2"/>
        <v>178</v>
      </c>
      <c r="B181" s="24" t="s">
        <v>472</v>
      </c>
      <c r="C181" s="25" t="s">
        <v>164</v>
      </c>
      <c r="D181" s="26" t="s">
        <v>478</v>
      </c>
      <c r="E181" s="27" t="s">
        <v>166</v>
      </c>
      <c r="F181" s="14" t="s">
        <v>104</v>
      </c>
      <c r="G181" s="14" t="s">
        <v>42</v>
      </c>
      <c r="H181" s="28" t="s">
        <v>401</v>
      </c>
      <c r="I181" s="34">
        <v>2400</v>
      </c>
      <c r="J181" s="14" t="s">
        <v>790</v>
      </c>
      <c r="K181" s="24" t="s">
        <v>169</v>
      </c>
      <c r="L181" s="24" t="s">
        <v>791</v>
      </c>
      <c r="M181" s="14" t="s">
        <v>108</v>
      </c>
    </row>
    <row r="182" spans="1:13" ht="63.75" x14ac:dyDescent="0.25">
      <c r="A182" s="12">
        <f t="shared" si="2"/>
        <v>179</v>
      </c>
      <c r="B182" s="24" t="s">
        <v>472</v>
      </c>
      <c r="C182" s="25" t="s">
        <v>164</v>
      </c>
      <c r="D182" s="26" t="s">
        <v>479</v>
      </c>
      <c r="E182" s="27" t="s">
        <v>166</v>
      </c>
      <c r="F182" s="14" t="s">
        <v>104</v>
      </c>
      <c r="G182" s="14" t="s">
        <v>42</v>
      </c>
      <c r="H182" s="28" t="s">
        <v>401</v>
      </c>
      <c r="I182" s="34">
        <v>1200</v>
      </c>
      <c r="J182" s="14" t="s">
        <v>793</v>
      </c>
      <c r="K182" s="24" t="s">
        <v>169</v>
      </c>
      <c r="L182" s="24" t="s">
        <v>791</v>
      </c>
      <c r="M182" s="14" t="s">
        <v>108</v>
      </c>
    </row>
    <row r="183" spans="1:13" ht="63.75" x14ac:dyDescent="0.25">
      <c r="A183" s="12">
        <f t="shared" si="2"/>
        <v>180</v>
      </c>
      <c r="B183" s="24" t="s">
        <v>472</v>
      </c>
      <c r="C183" s="25" t="s">
        <v>164</v>
      </c>
      <c r="D183" s="26" t="s">
        <v>480</v>
      </c>
      <c r="E183" s="27" t="s">
        <v>166</v>
      </c>
      <c r="F183" s="14" t="s">
        <v>104</v>
      </c>
      <c r="G183" s="14" t="s">
        <v>42</v>
      </c>
      <c r="H183" s="28" t="s">
        <v>401</v>
      </c>
      <c r="I183" s="34">
        <v>1200</v>
      </c>
      <c r="J183" s="14" t="s">
        <v>793</v>
      </c>
      <c r="K183" s="24" t="s">
        <v>169</v>
      </c>
      <c r="L183" s="24" t="s">
        <v>791</v>
      </c>
      <c r="M183" s="14" t="s">
        <v>108</v>
      </c>
    </row>
    <row r="184" spans="1:13" ht="63.75" x14ac:dyDescent="0.25">
      <c r="A184" s="12">
        <f t="shared" si="2"/>
        <v>181</v>
      </c>
      <c r="B184" s="24" t="s">
        <v>472</v>
      </c>
      <c r="C184" s="25" t="s">
        <v>164</v>
      </c>
      <c r="D184" s="26" t="s">
        <v>481</v>
      </c>
      <c r="E184" s="27" t="s">
        <v>166</v>
      </c>
      <c r="F184" s="14" t="s">
        <v>104</v>
      </c>
      <c r="G184" s="14" t="s">
        <v>42</v>
      </c>
      <c r="H184" s="28" t="s">
        <v>401</v>
      </c>
      <c r="I184" s="34">
        <v>1200</v>
      </c>
      <c r="J184" s="14" t="s">
        <v>793</v>
      </c>
      <c r="K184" s="24" t="s">
        <v>169</v>
      </c>
      <c r="L184" s="24" t="s">
        <v>791</v>
      </c>
      <c r="M184" s="14" t="s">
        <v>108</v>
      </c>
    </row>
    <row r="185" spans="1:13" ht="63.75" x14ac:dyDescent="0.25">
      <c r="A185" s="12">
        <f t="shared" si="2"/>
        <v>182</v>
      </c>
      <c r="B185" s="24" t="s">
        <v>472</v>
      </c>
      <c r="C185" s="25" t="s">
        <v>164</v>
      </c>
      <c r="D185" s="26" t="s">
        <v>482</v>
      </c>
      <c r="E185" s="27" t="s">
        <v>166</v>
      </c>
      <c r="F185" s="14" t="s">
        <v>104</v>
      </c>
      <c r="G185" s="14" t="s">
        <v>42</v>
      </c>
      <c r="H185" s="28" t="s">
        <v>401</v>
      </c>
      <c r="I185" s="34">
        <v>3000</v>
      </c>
      <c r="J185" s="14" t="s">
        <v>794</v>
      </c>
      <c r="K185" s="24" t="s">
        <v>169</v>
      </c>
      <c r="L185" s="24" t="s">
        <v>791</v>
      </c>
      <c r="M185" s="14" t="s">
        <v>108</v>
      </c>
    </row>
    <row r="186" spans="1:13" ht="63.75" x14ac:dyDescent="0.25">
      <c r="A186" s="12">
        <f t="shared" si="2"/>
        <v>183</v>
      </c>
      <c r="B186" s="15" t="s">
        <v>553</v>
      </c>
      <c r="C186" s="16" t="s">
        <v>554</v>
      </c>
      <c r="D186" s="49" t="s">
        <v>555</v>
      </c>
      <c r="E186" s="18" t="s">
        <v>516</v>
      </c>
      <c r="F186" s="15" t="s">
        <v>205</v>
      </c>
      <c r="G186" s="15" t="s">
        <v>33</v>
      </c>
      <c r="H186" s="21" t="s">
        <v>33</v>
      </c>
      <c r="I186" s="22">
        <v>3000</v>
      </c>
      <c r="J186" s="14" t="s">
        <v>795</v>
      </c>
      <c r="K186" s="24" t="s">
        <v>796</v>
      </c>
      <c r="L186" s="24" t="s">
        <v>797</v>
      </c>
      <c r="M186" s="14" t="s">
        <v>557</v>
      </c>
    </row>
    <row r="187" spans="1:13" ht="63.75" x14ac:dyDescent="0.25">
      <c r="A187" s="12">
        <f t="shared" si="2"/>
        <v>184</v>
      </c>
      <c r="B187" s="24" t="s">
        <v>47</v>
      </c>
      <c r="C187" s="25" t="s">
        <v>617</v>
      </c>
      <c r="D187" s="26" t="s">
        <v>724</v>
      </c>
      <c r="E187" s="27" t="s">
        <v>158</v>
      </c>
      <c r="F187" s="14" t="s">
        <v>159</v>
      </c>
      <c r="G187" s="14" t="s">
        <v>42</v>
      </c>
      <c r="H187" s="28" t="s">
        <v>82</v>
      </c>
      <c r="I187" s="14" t="s">
        <v>345</v>
      </c>
      <c r="J187" s="14" t="s">
        <v>725</v>
      </c>
      <c r="K187" s="24" t="s">
        <v>169</v>
      </c>
      <c r="L187" s="24" t="s">
        <v>798</v>
      </c>
      <c r="M187" s="14" t="s">
        <v>163</v>
      </c>
    </row>
    <row r="188" spans="1:13" ht="63.75" x14ac:dyDescent="0.25">
      <c r="A188" s="12">
        <f t="shared" si="2"/>
        <v>185</v>
      </c>
      <c r="B188" s="24" t="s">
        <v>156</v>
      </c>
      <c r="C188" s="25" t="s">
        <v>156</v>
      </c>
      <c r="D188" s="26" t="s">
        <v>799</v>
      </c>
      <c r="E188" s="27" t="s">
        <v>158</v>
      </c>
      <c r="F188" s="14" t="s">
        <v>159</v>
      </c>
      <c r="G188" s="14" t="s">
        <v>42</v>
      </c>
      <c r="H188" s="28" t="s">
        <v>82</v>
      </c>
      <c r="I188" s="14" t="s">
        <v>800</v>
      </c>
      <c r="J188" s="14" t="s">
        <v>801</v>
      </c>
      <c r="K188" s="24" t="s">
        <v>169</v>
      </c>
      <c r="L188" s="24" t="s">
        <v>798</v>
      </c>
      <c r="M188" s="14" t="s">
        <v>163</v>
      </c>
    </row>
    <row r="189" spans="1:13" ht="76.5" x14ac:dyDescent="0.25">
      <c r="A189" s="12">
        <f t="shared" si="2"/>
        <v>186</v>
      </c>
      <c r="B189" s="15" t="s">
        <v>553</v>
      </c>
      <c r="C189" s="16" t="s">
        <v>554</v>
      </c>
      <c r="D189" s="49" t="s">
        <v>555</v>
      </c>
      <c r="E189" s="18" t="s">
        <v>516</v>
      </c>
      <c r="F189" s="15" t="s">
        <v>205</v>
      </c>
      <c r="G189" s="65" t="s">
        <v>802</v>
      </c>
      <c r="H189" s="65" t="s">
        <v>802</v>
      </c>
      <c r="I189" s="22">
        <f>1800*1.2</f>
        <v>2160</v>
      </c>
      <c r="J189" s="65" t="s">
        <v>803</v>
      </c>
      <c r="K189" s="24" t="s">
        <v>804</v>
      </c>
      <c r="L189" s="24" t="s">
        <v>805</v>
      </c>
      <c r="M189" s="66" t="s">
        <v>806</v>
      </c>
    </row>
    <row r="190" spans="1:13" ht="89.25" x14ac:dyDescent="0.25">
      <c r="A190" s="12">
        <f t="shared" si="2"/>
        <v>187</v>
      </c>
      <c r="B190" s="15" t="s">
        <v>553</v>
      </c>
      <c r="C190" s="16" t="s">
        <v>554</v>
      </c>
      <c r="D190" s="49" t="s">
        <v>555</v>
      </c>
      <c r="E190" s="67" t="s">
        <v>802</v>
      </c>
      <c r="F190" s="65" t="s">
        <v>802</v>
      </c>
      <c r="G190" s="65" t="s">
        <v>802</v>
      </c>
      <c r="H190" s="65" t="s">
        <v>802</v>
      </c>
      <c r="I190" s="65" t="s">
        <v>802</v>
      </c>
      <c r="J190" s="65" t="s">
        <v>803</v>
      </c>
      <c r="K190" s="24" t="s">
        <v>807</v>
      </c>
      <c r="L190" s="65" t="s">
        <v>803</v>
      </c>
      <c r="M190" s="66" t="s">
        <v>806</v>
      </c>
    </row>
    <row r="191" spans="1:13" ht="76.5" x14ac:dyDescent="0.25">
      <c r="A191" s="12">
        <f t="shared" si="2"/>
        <v>188</v>
      </c>
      <c r="B191" s="24" t="s">
        <v>808</v>
      </c>
      <c r="C191" s="25" t="s">
        <v>809</v>
      </c>
      <c r="D191" s="26" t="s">
        <v>810</v>
      </c>
      <c r="E191" s="27" t="s">
        <v>602</v>
      </c>
      <c r="F191" s="14" t="s">
        <v>32</v>
      </c>
      <c r="G191" s="14" t="s">
        <v>82</v>
      </c>
      <c r="H191" s="28" t="s">
        <v>82</v>
      </c>
      <c r="I191" s="14">
        <v>500</v>
      </c>
      <c r="J191" s="14" t="s">
        <v>811</v>
      </c>
      <c r="K191" s="24" t="s">
        <v>697</v>
      </c>
      <c r="L191" s="24" t="s">
        <v>389</v>
      </c>
      <c r="M191" s="14" t="s">
        <v>37</v>
      </c>
    </row>
    <row r="192" spans="1:13" ht="76.5" x14ac:dyDescent="0.25">
      <c r="A192" s="12">
        <f t="shared" si="2"/>
        <v>189</v>
      </c>
      <c r="B192" s="24" t="s">
        <v>812</v>
      </c>
      <c r="C192" s="25" t="s">
        <v>813</v>
      </c>
      <c r="D192" s="26" t="s">
        <v>814</v>
      </c>
      <c r="E192" s="27" t="s">
        <v>141</v>
      </c>
      <c r="F192" s="14" t="s">
        <v>72</v>
      </c>
      <c r="G192" s="14" t="s">
        <v>62</v>
      </c>
      <c r="H192" s="28" t="s">
        <v>815</v>
      </c>
      <c r="I192" s="14">
        <v>110.76912</v>
      </c>
      <c r="J192" s="14" t="s">
        <v>816</v>
      </c>
      <c r="K192" s="24" t="s">
        <v>697</v>
      </c>
      <c r="L192" s="24" t="s">
        <v>389</v>
      </c>
      <c r="M192" s="14" t="s">
        <v>37</v>
      </c>
    </row>
    <row r="193" spans="1:13" ht="76.5" x14ac:dyDescent="0.25">
      <c r="A193" s="12">
        <f t="shared" si="2"/>
        <v>190</v>
      </c>
      <c r="B193" s="24" t="s">
        <v>817</v>
      </c>
      <c r="C193" s="25" t="s">
        <v>818</v>
      </c>
      <c r="D193" s="26" t="s">
        <v>819</v>
      </c>
      <c r="E193" s="27" t="s">
        <v>524</v>
      </c>
      <c r="F193" s="14" t="s">
        <v>525</v>
      </c>
      <c r="G193" s="14" t="s">
        <v>142</v>
      </c>
      <c r="H193" s="28">
        <v>12</v>
      </c>
      <c r="I193" s="14">
        <v>205.87200000000001</v>
      </c>
      <c r="J193" s="14" t="s">
        <v>820</v>
      </c>
      <c r="K193" s="24" t="s">
        <v>697</v>
      </c>
      <c r="L193" s="24" t="s">
        <v>389</v>
      </c>
      <c r="M193" s="14" t="s">
        <v>37</v>
      </c>
    </row>
    <row r="194" spans="1:13" ht="76.5" x14ac:dyDescent="0.25">
      <c r="A194" s="12">
        <f t="shared" si="2"/>
        <v>191</v>
      </c>
      <c r="B194" s="15" t="s">
        <v>13</v>
      </c>
      <c r="C194" s="16" t="s">
        <v>14</v>
      </c>
      <c r="D194" s="49" t="s">
        <v>821</v>
      </c>
      <c r="E194" s="18" t="s">
        <v>822</v>
      </c>
      <c r="F194" s="19" t="s">
        <v>17</v>
      </c>
      <c r="G194" s="20" t="s">
        <v>18</v>
      </c>
      <c r="H194" s="21">
        <v>700</v>
      </c>
      <c r="I194" s="19">
        <v>123987.398</v>
      </c>
      <c r="J194" s="23" t="s">
        <v>823</v>
      </c>
      <c r="K194" s="23" t="s">
        <v>824</v>
      </c>
      <c r="L194" s="23" t="s">
        <v>825</v>
      </c>
      <c r="M194" s="14" t="s">
        <v>37</v>
      </c>
    </row>
    <row r="195" spans="1:13" ht="38.25" x14ac:dyDescent="0.25">
      <c r="A195" s="12">
        <f t="shared" si="2"/>
        <v>192</v>
      </c>
      <c r="B195" s="24" t="s">
        <v>826</v>
      </c>
      <c r="C195" s="25" t="s">
        <v>827</v>
      </c>
      <c r="D195" s="26" t="s">
        <v>828</v>
      </c>
      <c r="E195" s="27" t="s">
        <v>829</v>
      </c>
      <c r="F195" s="14" t="s">
        <v>32</v>
      </c>
      <c r="G195" s="14" t="s">
        <v>95</v>
      </c>
      <c r="H195" s="28" t="s">
        <v>160</v>
      </c>
      <c r="I195" s="14">
        <v>397.1</v>
      </c>
      <c r="J195" s="14" t="s">
        <v>383</v>
      </c>
      <c r="K195" s="24" t="s">
        <v>733</v>
      </c>
      <c r="L195" s="24" t="s">
        <v>581</v>
      </c>
      <c r="M195" s="14" t="s">
        <v>250</v>
      </c>
    </row>
    <row r="196" spans="1:13" ht="51" x14ac:dyDescent="0.25">
      <c r="A196" s="12">
        <f t="shared" si="2"/>
        <v>193</v>
      </c>
      <c r="B196" s="24" t="s">
        <v>565</v>
      </c>
      <c r="C196" s="25" t="s">
        <v>566</v>
      </c>
      <c r="D196" s="26" t="s">
        <v>567</v>
      </c>
      <c r="E196" s="27" t="s">
        <v>561</v>
      </c>
      <c r="F196" s="14" t="s">
        <v>104</v>
      </c>
      <c r="G196" s="14" t="s">
        <v>33</v>
      </c>
      <c r="H196" s="28" t="s">
        <v>33</v>
      </c>
      <c r="I196" s="14" t="s">
        <v>830</v>
      </c>
      <c r="J196" s="14" t="s">
        <v>383</v>
      </c>
      <c r="K196" s="24" t="s">
        <v>733</v>
      </c>
      <c r="L196" s="24" t="s">
        <v>582</v>
      </c>
      <c r="M196" s="14" t="s">
        <v>46</v>
      </c>
    </row>
    <row r="197" spans="1:13" ht="51" x14ac:dyDescent="0.25">
      <c r="A197" s="12">
        <f t="shared" si="2"/>
        <v>194</v>
      </c>
      <c r="B197" s="24" t="s">
        <v>565</v>
      </c>
      <c r="C197" s="25" t="s">
        <v>566</v>
      </c>
      <c r="D197" s="26" t="s">
        <v>575</v>
      </c>
      <c r="E197" s="27" t="s">
        <v>561</v>
      </c>
      <c r="F197" s="14" t="s">
        <v>104</v>
      </c>
      <c r="G197" s="14" t="s">
        <v>33</v>
      </c>
      <c r="H197" s="28" t="s">
        <v>33</v>
      </c>
      <c r="I197" s="14" t="s">
        <v>831</v>
      </c>
      <c r="J197" s="14" t="s">
        <v>383</v>
      </c>
      <c r="K197" s="24" t="s">
        <v>733</v>
      </c>
      <c r="L197" s="24" t="s">
        <v>582</v>
      </c>
      <c r="M197" s="14" t="s">
        <v>46</v>
      </c>
    </row>
    <row r="198" spans="1:13" ht="51" x14ac:dyDescent="0.25">
      <c r="A198" s="12">
        <f t="shared" ref="A198:A220" si="3">A197+1</f>
        <v>195</v>
      </c>
      <c r="B198" s="24" t="s">
        <v>565</v>
      </c>
      <c r="C198" s="25" t="s">
        <v>566</v>
      </c>
      <c r="D198" s="26" t="s">
        <v>832</v>
      </c>
      <c r="E198" s="27" t="s">
        <v>561</v>
      </c>
      <c r="F198" s="14" t="s">
        <v>104</v>
      </c>
      <c r="G198" s="14" t="s">
        <v>33</v>
      </c>
      <c r="H198" s="28" t="s">
        <v>33</v>
      </c>
      <c r="I198" s="14" t="s">
        <v>833</v>
      </c>
      <c r="J198" s="14" t="s">
        <v>580</v>
      </c>
      <c r="K198" s="24" t="s">
        <v>733</v>
      </c>
      <c r="L198" s="24" t="s">
        <v>582</v>
      </c>
      <c r="M198" s="14" t="s">
        <v>46</v>
      </c>
    </row>
    <row r="199" spans="1:13" ht="51" x14ac:dyDescent="0.25">
      <c r="A199" s="12">
        <f t="shared" si="3"/>
        <v>196</v>
      </c>
      <c r="B199" s="24" t="s">
        <v>156</v>
      </c>
      <c r="C199" s="25" t="s">
        <v>156</v>
      </c>
      <c r="D199" s="26" t="s">
        <v>834</v>
      </c>
      <c r="E199" s="27" t="s">
        <v>158</v>
      </c>
      <c r="F199" s="14" t="s">
        <v>159</v>
      </c>
      <c r="G199" s="14" t="s">
        <v>42</v>
      </c>
      <c r="H199" s="28" t="s">
        <v>160</v>
      </c>
      <c r="I199" s="14" t="s">
        <v>835</v>
      </c>
      <c r="J199" s="14" t="s">
        <v>836</v>
      </c>
      <c r="K199" s="24" t="s">
        <v>733</v>
      </c>
      <c r="L199" s="24" t="s">
        <v>581</v>
      </c>
      <c r="M199" s="14" t="s">
        <v>163</v>
      </c>
    </row>
    <row r="200" spans="1:13" ht="25.5" x14ac:dyDescent="0.25">
      <c r="A200" s="12">
        <f t="shared" si="3"/>
        <v>197</v>
      </c>
      <c r="B200" s="24" t="s">
        <v>837</v>
      </c>
      <c r="C200" s="25" t="s">
        <v>837</v>
      </c>
      <c r="D200" s="26" t="s">
        <v>838</v>
      </c>
      <c r="E200" s="27" t="s">
        <v>71</v>
      </c>
      <c r="F200" s="14" t="s">
        <v>72</v>
      </c>
      <c r="G200" s="14" t="s">
        <v>95</v>
      </c>
      <c r="H200" s="28" t="s">
        <v>160</v>
      </c>
      <c r="I200" s="14" t="s">
        <v>839</v>
      </c>
      <c r="J200" s="14" t="s">
        <v>840</v>
      </c>
      <c r="K200" s="24" t="s">
        <v>581</v>
      </c>
      <c r="L200" s="24" t="s">
        <v>685</v>
      </c>
      <c r="M200" s="14" t="s">
        <v>46</v>
      </c>
    </row>
    <row r="201" spans="1:13" ht="306" x14ac:dyDescent="0.25">
      <c r="A201" s="12">
        <f t="shared" si="3"/>
        <v>198</v>
      </c>
      <c r="B201" s="24" t="s">
        <v>156</v>
      </c>
      <c r="C201" s="25" t="s">
        <v>156</v>
      </c>
      <c r="D201" s="26" t="s">
        <v>841</v>
      </c>
      <c r="E201" s="27" t="s">
        <v>158</v>
      </c>
      <c r="F201" s="14" t="s">
        <v>159</v>
      </c>
      <c r="G201" s="14" t="s">
        <v>42</v>
      </c>
      <c r="H201" s="28" t="s">
        <v>842</v>
      </c>
      <c r="I201" s="14" t="s">
        <v>843</v>
      </c>
      <c r="J201" s="14" t="s">
        <v>383</v>
      </c>
      <c r="K201" s="24" t="s">
        <v>844</v>
      </c>
      <c r="L201" s="24" t="s">
        <v>845</v>
      </c>
      <c r="M201" s="14" t="s">
        <v>163</v>
      </c>
    </row>
    <row r="202" spans="1:13" ht="51" x14ac:dyDescent="0.25">
      <c r="A202" s="12">
        <f t="shared" si="3"/>
        <v>199</v>
      </c>
      <c r="B202" s="24" t="s">
        <v>68</v>
      </c>
      <c r="C202" s="25" t="s">
        <v>68</v>
      </c>
      <c r="D202" s="26" t="s">
        <v>846</v>
      </c>
      <c r="E202" s="27" t="s">
        <v>71</v>
      </c>
      <c r="F202" s="14" t="s">
        <v>72</v>
      </c>
      <c r="G202" s="14" t="s">
        <v>95</v>
      </c>
      <c r="H202" s="28">
        <v>1</v>
      </c>
      <c r="I202" s="14" t="s">
        <v>847</v>
      </c>
      <c r="J202" s="14" t="s">
        <v>580</v>
      </c>
      <c r="K202" s="24" t="s">
        <v>844</v>
      </c>
      <c r="L202" s="24" t="s">
        <v>848</v>
      </c>
      <c r="M202" s="14" t="s">
        <v>46</v>
      </c>
    </row>
    <row r="203" spans="1:13" ht="76.5" x14ac:dyDescent="0.25">
      <c r="A203" s="12">
        <f t="shared" si="3"/>
        <v>200</v>
      </c>
      <c r="B203" s="24" t="s">
        <v>156</v>
      </c>
      <c r="C203" s="25" t="s">
        <v>156</v>
      </c>
      <c r="D203" s="26" t="s">
        <v>849</v>
      </c>
      <c r="E203" s="27" t="s">
        <v>158</v>
      </c>
      <c r="F203" s="14" t="s">
        <v>159</v>
      </c>
      <c r="G203" s="14" t="s">
        <v>42</v>
      </c>
      <c r="H203" s="28" t="s">
        <v>160</v>
      </c>
      <c r="I203" s="14" t="s">
        <v>850</v>
      </c>
      <c r="J203" s="14" t="s">
        <v>836</v>
      </c>
      <c r="K203" s="24" t="s">
        <v>581</v>
      </c>
      <c r="L203" s="24" t="s">
        <v>851</v>
      </c>
      <c r="M203" s="14" t="s">
        <v>163</v>
      </c>
    </row>
    <row r="204" spans="1:13" ht="51" x14ac:dyDescent="0.25">
      <c r="A204" s="12">
        <f t="shared" si="3"/>
        <v>201</v>
      </c>
      <c r="B204" s="24" t="s">
        <v>625</v>
      </c>
      <c r="C204" s="25" t="s">
        <v>626</v>
      </c>
      <c r="D204" s="26" t="s">
        <v>852</v>
      </c>
      <c r="E204" s="27" t="s">
        <v>141</v>
      </c>
      <c r="F204" s="14" t="s">
        <v>72</v>
      </c>
      <c r="G204" s="14" t="s">
        <v>42</v>
      </c>
      <c r="H204" s="28" t="s">
        <v>160</v>
      </c>
      <c r="I204" s="14" t="s">
        <v>853</v>
      </c>
      <c r="J204" s="14" t="s">
        <v>854</v>
      </c>
      <c r="K204" s="24" t="s">
        <v>824</v>
      </c>
      <c r="L204" s="24" t="s">
        <v>855</v>
      </c>
      <c r="M204" s="14" t="s">
        <v>46</v>
      </c>
    </row>
    <row r="205" spans="1:13" ht="51" x14ac:dyDescent="0.25">
      <c r="A205" s="12">
        <f t="shared" si="3"/>
        <v>202</v>
      </c>
      <c r="B205" s="24" t="s">
        <v>86</v>
      </c>
      <c r="C205" s="25" t="s">
        <v>86</v>
      </c>
      <c r="D205" s="26" t="s">
        <v>87</v>
      </c>
      <c r="E205" s="27" t="s">
        <v>88</v>
      </c>
      <c r="F205" s="14" t="s">
        <v>41</v>
      </c>
      <c r="G205" s="14" t="s">
        <v>42</v>
      </c>
      <c r="H205" s="28" t="s">
        <v>856</v>
      </c>
      <c r="I205" s="14" t="s">
        <v>857</v>
      </c>
      <c r="J205" s="14" t="s">
        <v>858</v>
      </c>
      <c r="K205" s="24" t="s">
        <v>824</v>
      </c>
      <c r="L205" s="24" t="s">
        <v>859</v>
      </c>
      <c r="M205" s="14" t="s">
        <v>250</v>
      </c>
    </row>
    <row r="206" spans="1:13" ht="51" x14ac:dyDescent="0.25">
      <c r="A206" s="12">
        <f t="shared" si="3"/>
        <v>203</v>
      </c>
      <c r="B206" s="24" t="s">
        <v>625</v>
      </c>
      <c r="C206" s="25" t="s">
        <v>626</v>
      </c>
      <c r="D206" s="26" t="s">
        <v>860</v>
      </c>
      <c r="E206" s="27" t="s">
        <v>141</v>
      </c>
      <c r="F206" s="14" t="s">
        <v>72</v>
      </c>
      <c r="G206" s="14" t="s">
        <v>42</v>
      </c>
      <c r="H206" s="28">
        <v>1</v>
      </c>
      <c r="I206" s="14">
        <v>104.6</v>
      </c>
      <c r="J206" s="14" t="s">
        <v>861</v>
      </c>
      <c r="K206" s="24" t="s">
        <v>824</v>
      </c>
      <c r="L206" s="24" t="s">
        <v>862</v>
      </c>
      <c r="M206" s="14" t="s">
        <v>46</v>
      </c>
    </row>
    <row r="207" spans="1:13" ht="38.25" x14ac:dyDescent="0.25">
      <c r="A207" s="12">
        <f t="shared" si="3"/>
        <v>204</v>
      </c>
      <c r="B207" s="24" t="s">
        <v>863</v>
      </c>
      <c r="C207" s="25" t="s">
        <v>864</v>
      </c>
      <c r="D207" s="26" t="s">
        <v>865</v>
      </c>
      <c r="E207" s="27" t="s">
        <v>866</v>
      </c>
      <c r="F207" s="14" t="s">
        <v>867</v>
      </c>
      <c r="G207" s="14" t="s">
        <v>684</v>
      </c>
      <c r="H207" s="28">
        <v>8</v>
      </c>
      <c r="I207" s="14">
        <v>112</v>
      </c>
      <c r="J207" s="14" t="s">
        <v>868</v>
      </c>
      <c r="K207" s="24" t="s">
        <v>733</v>
      </c>
      <c r="L207" s="24" t="s">
        <v>844</v>
      </c>
      <c r="M207" s="14" t="s">
        <v>37</v>
      </c>
    </row>
    <row r="208" spans="1:13" ht="38.25" x14ac:dyDescent="0.25">
      <c r="A208" s="12">
        <f t="shared" si="3"/>
        <v>205</v>
      </c>
      <c r="B208" s="24" t="s">
        <v>863</v>
      </c>
      <c r="C208" s="25" t="s">
        <v>864</v>
      </c>
      <c r="D208" s="26" t="s">
        <v>869</v>
      </c>
      <c r="E208" s="27" t="s">
        <v>866</v>
      </c>
      <c r="F208" s="14" t="s">
        <v>867</v>
      </c>
      <c r="G208" s="14" t="s">
        <v>82</v>
      </c>
      <c r="H208" s="14" t="s">
        <v>82</v>
      </c>
      <c r="I208" s="14">
        <v>150</v>
      </c>
      <c r="J208" s="14" t="s">
        <v>868</v>
      </c>
      <c r="K208" s="24" t="s">
        <v>733</v>
      </c>
      <c r="L208" s="24" t="s">
        <v>784</v>
      </c>
      <c r="M208" s="14" t="s">
        <v>37</v>
      </c>
    </row>
    <row r="209" spans="1:13" ht="38.25" x14ac:dyDescent="0.25">
      <c r="A209" s="12">
        <f t="shared" si="3"/>
        <v>206</v>
      </c>
      <c r="B209" s="24" t="s">
        <v>164</v>
      </c>
      <c r="C209" s="25" t="s">
        <v>164</v>
      </c>
      <c r="D209" s="26" t="s">
        <v>870</v>
      </c>
      <c r="E209" s="27" t="s">
        <v>166</v>
      </c>
      <c r="F209" s="14" t="s">
        <v>871</v>
      </c>
      <c r="G209" s="14" t="s">
        <v>82</v>
      </c>
      <c r="H209" s="14" t="s">
        <v>82</v>
      </c>
      <c r="I209" s="14">
        <v>300</v>
      </c>
      <c r="J209" s="14" t="s">
        <v>868</v>
      </c>
      <c r="K209" s="24" t="s">
        <v>733</v>
      </c>
      <c r="L209" s="24" t="s">
        <v>784</v>
      </c>
      <c r="M209" s="14" t="s">
        <v>872</v>
      </c>
    </row>
    <row r="210" spans="1:13" ht="51" x14ac:dyDescent="0.25">
      <c r="A210" s="12">
        <f t="shared" si="3"/>
        <v>207</v>
      </c>
      <c r="B210" s="24" t="s">
        <v>719</v>
      </c>
      <c r="C210" s="25" t="s">
        <v>720</v>
      </c>
      <c r="D210" s="26" t="s">
        <v>873</v>
      </c>
      <c r="E210" s="27" t="s">
        <v>516</v>
      </c>
      <c r="F210" s="14" t="s">
        <v>874</v>
      </c>
      <c r="G210" s="14" t="s">
        <v>82</v>
      </c>
      <c r="H210" s="14" t="s">
        <v>82</v>
      </c>
      <c r="I210" s="14">
        <v>960</v>
      </c>
      <c r="J210" s="14" t="s">
        <v>383</v>
      </c>
      <c r="K210" s="24" t="s">
        <v>733</v>
      </c>
      <c r="L210" s="24" t="s">
        <v>784</v>
      </c>
      <c r="M210" s="14" t="s">
        <v>37</v>
      </c>
    </row>
    <row r="211" spans="1:13" ht="51" x14ac:dyDescent="0.25">
      <c r="A211" s="12">
        <f t="shared" si="3"/>
        <v>208</v>
      </c>
      <c r="B211" s="24" t="s">
        <v>719</v>
      </c>
      <c r="C211" s="25" t="s">
        <v>720</v>
      </c>
      <c r="D211" s="26" t="s">
        <v>875</v>
      </c>
      <c r="E211" s="27" t="s">
        <v>516</v>
      </c>
      <c r="F211" s="14" t="s">
        <v>874</v>
      </c>
      <c r="G211" s="14" t="s">
        <v>82</v>
      </c>
      <c r="H211" s="14" t="s">
        <v>82</v>
      </c>
      <c r="I211" s="14">
        <v>360</v>
      </c>
      <c r="J211" s="14" t="s">
        <v>383</v>
      </c>
      <c r="K211" s="24" t="s">
        <v>733</v>
      </c>
      <c r="L211" s="24" t="s">
        <v>784</v>
      </c>
      <c r="M211" s="14" t="s">
        <v>37</v>
      </c>
    </row>
    <row r="212" spans="1:13" ht="38.25" x14ac:dyDescent="0.25">
      <c r="A212" s="12">
        <f t="shared" si="3"/>
        <v>209</v>
      </c>
      <c r="B212" s="24" t="s">
        <v>687</v>
      </c>
      <c r="C212" s="25" t="s">
        <v>688</v>
      </c>
      <c r="D212" s="26" t="s">
        <v>876</v>
      </c>
      <c r="E212" s="27" t="s">
        <v>761</v>
      </c>
      <c r="F212" s="14" t="s">
        <v>72</v>
      </c>
      <c r="G212" s="14" t="s">
        <v>42</v>
      </c>
      <c r="H212" s="28">
        <v>1</v>
      </c>
      <c r="I212" s="14">
        <v>372</v>
      </c>
      <c r="J212" s="14" t="s">
        <v>877</v>
      </c>
      <c r="K212" s="24" t="s">
        <v>733</v>
      </c>
      <c r="L212" s="24" t="s">
        <v>878</v>
      </c>
      <c r="M212" s="14" t="s">
        <v>37</v>
      </c>
    </row>
    <row r="213" spans="1:13" ht="51" x14ac:dyDescent="0.25">
      <c r="A213" s="12">
        <f t="shared" si="3"/>
        <v>210</v>
      </c>
      <c r="B213" s="24" t="s">
        <v>740</v>
      </c>
      <c r="C213" s="25" t="s">
        <v>879</v>
      </c>
      <c r="D213" s="26" t="s">
        <v>880</v>
      </c>
      <c r="E213" s="27" t="s">
        <v>158</v>
      </c>
      <c r="F213" s="14" t="s">
        <v>159</v>
      </c>
      <c r="G213" s="14" t="s">
        <v>42</v>
      </c>
      <c r="H213" s="28">
        <v>1</v>
      </c>
      <c r="I213" s="14">
        <v>124.8156</v>
      </c>
      <c r="J213" s="14" t="s">
        <v>383</v>
      </c>
      <c r="K213" s="24" t="s">
        <v>733</v>
      </c>
      <c r="L213" s="24" t="s">
        <v>844</v>
      </c>
      <c r="M213" s="14" t="s">
        <v>37</v>
      </c>
    </row>
    <row r="214" spans="1:13" ht="38.25" x14ac:dyDescent="0.25">
      <c r="A214" s="12">
        <f t="shared" si="3"/>
        <v>211</v>
      </c>
      <c r="B214" s="24" t="s">
        <v>114</v>
      </c>
      <c r="C214" s="25" t="s">
        <v>115</v>
      </c>
      <c r="D214" s="26" t="s">
        <v>881</v>
      </c>
      <c r="E214" s="27" t="s">
        <v>882</v>
      </c>
      <c r="F214" s="14" t="s">
        <v>883</v>
      </c>
      <c r="G214" s="14" t="s">
        <v>95</v>
      </c>
      <c r="H214" s="28" t="s">
        <v>82</v>
      </c>
      <c r="I214" s="14">
        <v>200</v>
      </c>
      <c r="J214" s="14" t="s">
        <v>884</v>
      </c>
      <c r="K214" s="24" t="s">
        <v>640</v>
      </c>
      <c r="L214" s="24" t="s">
        <v>885</v>
      </c>
      <c r="M214" s="14" t="s">
        <v>46</v>
      </c>
    </row>
    <row r="215" spans="1:13" ht="63.75" x14ac:dyDescent="0.25">
      <c r="A215" s="12">
        <f t="shared" si="3"/>
        <v>212</v>
      </c>
      <c r="B215" s="24" t="s">
        <v>114</v>
      </c>
      <c r="C215" s="25" t="s">
        <v>115</v>
      </c>
      <c r="D215" s="26" t="s">
        <v>886</v>
      </c>
      <c r="E215" s="27" t="s">
        <v>882</v>
      </c>
      <c r="F215" s="14" t="s">
        <v>883</v>
      </c>
      <c r="G215" s="14" t="s">
        <v>95</v>
      </c>
      <c r="H215" s="28" t="s">
        <v>82</v>
      </c>
      <c r="I215" s="28">
        <v>6702</v>
      </c>
      <c r="J215" s="14" t="s">
        <v>887</v>
      </c>
      <c r="K215" s="24" t="s">
        <v>640</v>
      </c>
      <c r="L215" s="24" t="s">
        <v>888</v>
      </c>
      <c r="M215" s="14" t="s">
        <v>46</v>
      </c>
    </row>
    <row r="216" spans="1:13" ht="38.25" x14ac:dyDescent="0.25">
      <c r="A216" s="12">
        <f t="shared" si="3"/>
        <v>213</v>
      </c>
      <c r="B216" s="24" t="s">
        <v>289</v>
      </c>
      <c r="C216" s="25" t="s">
        <v>290</v>
      </c>
      <c r="D216" s="26" t="s">
        <v>889</v>
      </c>
      <c r="E216" s="27" t="s">
        <v>158</v>
      </c>
      <c r="F216" s="14" t="s">
        <v>159</v>
      </c>
      <c r="G216" s="14" t="s">
        <v>62</v>
      </c>
      <c r="H216" s="28" t="s">
        <v>890</v>
      </c>
      <c r="I216" s="29">
        <v>14673.5352</v>
      </c>
      <c r="J216" s="14" t="s">
        <v>836</v>
      </c>
      <c r="K216" s="24" t="s">
        <v>581</v>
      </c>
      <c r="L216" s="24" t="s">
        <v>891</v>
      </c>
      <c r="M216" s="14" t="s">
        <v>163</v>
      </c>
    </row>
    <row r="217" spans="1:13" ht="38.25" x14ac:dyDescent="0.25">
      <c r="A217" s="12">
        <f t="shared" si="3"/>
        <v>214</v>
      </c>
      <c r="B217" s="24" t="s">
        <v>289</v>
      </c>
      <c r="C217" s="25" t="s">
        <v>290</v>
      </c>
      <c r="D217" s="26" t="s">
        <v>892</v>
      </c>
      <c r="E217" s="27" t="s">
        <v>158</v>
      </c>
      <c r="F217" s="14" t="s">
        <v>159</v>
      </c>
      <c r="G217" s="14" t="s">
        <v>62</v>
      </c>
      <c r="H217" s="28" t="s">
        <v>893</v>
      </c>
      <c r="I217" s="47">
        <v>22185.21456</v>
      </c>
      <c r="J217" s="14" t="s">
        <v>836</v>
      </c>
      <c r="K217" s="24" t="s">
        <v>581</v>
      </c>
      <c r="L217" s="24" t="s">
        <v>894</v>
      </c>
      <c r="M217" s="14" t="s">
        <v>163</v>
      </c>
    </row>
    <row r="218" spans="1:13" ht="51" x14ac:dyDescent="0.25">
      <c r="A218" s="12">
        <f t="shared" si="3"/>
        <v>215</v>
      </c>
      <c r="B218" s="24" t="s">
        <v>895</v>
      </c>
      <c r="C218" s="25" t="s">
        <v>895</v>
      </c>
      <c r="D218" s="26" t="s">
        <v>896</v>
      </c>
      <c r="E218" s="27" t="s">
        <v>602</v>
      </c>
      <c r="F218" s="14" t="s">
        <v>32</v>
      </c>
      <c r="G218" s="14" t="s">
        <v>42</v>
      </c>
      <c r="H218" s="28">
        <v>2</v>
      </c>
      <c r="I218" s="34">
        <v>2764.56</v>
      </c>
      <c r="J218" s="14" t="s">
        <v>836</v>
      </c>
      <c r="K218" s="24" t="s">
        <v>581</v>
      </c>
      <c r="L218" s="24" t="s">
        <v>897</v>
      </c>
      <c r="M218" s="14" t="s">
        <v>163</v>
      </c>
    </row>
    <row r="219" spans="1:13" ht="51" x14ac:dyDescent="0.25">
      <c r="A219" s="12">
        <f t="shared" si="3"/>
        <v>216</v>
      </c>
      <c r="B219" s="24" t="s">
        <v>707</v>
      </c>
      <c r="C219" s="25" t="s">
        <v>898</v>
      </c>
      <c r="D219" s="26" t="s">
        <v>899</v>
      </c>
      <c r="E219" s="27" t="s">
        <v>602</v>
      </c>
      <c r="F219" s="14" t="s">
        <v>315</v>
      </c>
      <c r="G219" s="14" t="s">
        <v>42</v>
      </c>
      <c r="H219" s="28">
        <v>2</v>
      </c>
      <c r="I219" s="14">
        <v>536.93280000000004</v>
      </c>
      <c r="J219" s="14" t="s">
        <v>580</v>
      </c>
      <c r="K219" s="24" t="s">
        <v>581</v>
      </c>
      <c r="L219" s="24" t="s">
        <v>897</v>
      </c>
      <c r="M219" s="14" t="s">
        <v>46</v>
      </c>
    </row>
    <row r="220" spans="1:13" ht="345" x14ac:dyDescent="0.25">
      <c r="A220" s="86">
        <f t="shared" si="3"/>
        <v>217</v>
      </c>
      <c r="B220" s="87" t="s">
        <v>289</v>
      </c>
      <c r="C220" s="88" t="s">
        <v>290</v>
      </c>
      <c r="D220" s="68" t="s">
        <v>900</v>
      </c>
      <c r="E220" s="89" t="s">
        <v>158</v>
      </c>
      <c r="F220" s="90" t="s">
        <v>159</v>
      </c>
      <c r="G220" s="90" t="s">
        <v>62</v>
      </c>
      <c r="H220" s="91" t="s">
        <v>901</v>
      </c>
      <c r="I220" s="92">
        <v>7636.1009700000004</v>
      </c>
      <c r="J220" s="90" t="s">
        <v>836</v>
      </c>
      <c r="K220" s="87" t="s">
        <v>581</v>
      </c>
      <c r="L220" s="87" t="s">
        <v>902</v>
      </c>
      <c r="M220" s="90" t="s">
        <v>163</v>
      </c>
    </row>
    <row r="221" spans="1:13" ht="63.75" x14ac:dyDescent="0.25">
      <c r="A221" s="86"/>
      <c r="B221" s="87"/>
      <c r="C221" s="88"/>
      <c r="D221" s="69" t="s">
        <v>903</v>
      </c>
      <c r="E221" s="89"/>
      <c r="F221" s="90"/>
      <c r="G221" s="90"/>
      <c r="H221" s="91"/>
      <c r="I221" s="92"/>
      <c r="J221" s="90"/>
      <c r="K221" s="87"/>
      <c r="L221" s="87"/>
      <c r="M221" s="90"/>
    </row>
    <row r="222" spans="1:13" ht="38.25" x14ac:dyDescent="0.25">
      <c r="A222" s="12">
        <f>A220+1</f>
        <v>218</v>
      </c>
      <c r="B222" s="24" t="s">
        <v>904</v>
      </c>
      <c r="C222" s="25" t="s">
        <v>905</v>
      </c>
      <c r="D222" s="26" t="s">
        <v>906</v>
      </c>
      <c r="E222" s="27" t="s">
        <v>428</v>
      </c>
      <c r="F222" s="14" t="s">
        <v>907</v>
      </c>
      <c r="G222" s="14" t="s">
        <v>95</v>
      </c>
      <c r="H222" s="28">
        <v>7</v>
      </c>
      <c r="I222" s="14">
        <v>389</v>
      </c>
      <c r="J222" s="14" t="s">
        <v>908</v>
      </c>
      <c r="K222" s="24" t="s">
        <v>581</v>
      </c>
      <c r="L222" s="24" t="s">
        <v>685</v>
      </c>
      <c r="M222" s="14" t="s">
        <v>250</v>
      </c>
    </row>
    <row r="223" spans="1:13" ht="51" x14ac:dyDescent="0.25">
      <c r="A223" s="12">
        <f>A222+1</f>
        <v>219</v>
      </c>
      <c r="B223" s="24" t="s">
        <v>342</v>
      </c>
      <c r="C223" s="25" t="s">
        <v>909</v>
      </c>
      <c r="D223" s="26" t="s">
        <v>910</v>
      </c>
      <c r="E223" s="27" t="s">
        <v>911</v>
      </c>
      <c r="F223" s="14" t="s">
        <v>72</v>
      </c>
      <c r="G223" s="14" t="s">
        <v>95</v>
      </c>
      <c r="H223" s="28">
        <v>1</v>
      </c>
      <c r="I223" s="14" t="s">
        <v>912</v>
      </c>
      <c r="J223" s="14" t="s">
        <v>383</v>
      </c>
      <c r="K223" s="24" t="s">
        <v>581</v>
      </c>
      <c r="L223" s="24" t="s">
        <v>913</v>
      </c>
      <c r="M223" s="14" t="s">
        <v>46</v>
      </c>
    </row>
    <row r="224" spans="1:13" ht="25.5" x14ac:dyDescent="0.25">
      <c r="A224" s="12">
        <f t="shared" ref="A224:A287" si="4">A223+1</f>
        <v>220</v>
      </c>
      <c r="B224" s="24" t="s">
        <v>914</v>
      </c>
      <c r="C224" s="25" t="s">
        <v>914</v>
      </c>
      <c r="D224" s="26" t="s">
        <v>915</v>
      </c>
      <c r="E224" s="27" t="s">
        <v>609</v>
      </c>
      <c r="F224" s="14" t="s">
        <v>32</v>
      </c>
      <c r="G224" s="14" t="s">
        <v>95</v>
      </c>
      <c r="H224" s="28">
        <v>31</v>
      </c>
      <c r="I224" s="34">
        <v>5036.6400000000003</v>
      </c>
      <c r="J224" s="14" t="s">
        <v>383</v>
      </c>
      <c r="K224" s="24" t="s">
        <v>581</v>
      </c>
      <c r="L224" s="24" t="s">
        <v>685</v>
      </c>
      <c r="M224" s="14" t="s">
        <v>250</v>
      </c>
    </row>
    <row r="225" spans="1:13" ht="76.5" x14ac:dyDescent="0.25">
      <c r="A225" s="12">
        <f t="shared" si="4"/>
        <v>221</v>
      </c>
      <c r="B225" s="24" t="s">
        <v>544</v>
      </c>
      <c r="C225" s="25" t="s">
        <v>544</v>
      </c>
      <c r="D225" s="26" t="s">
        <v>916</v>
      </c>
      <c r="E225" s="27" t="s">
        <v>158</v>
      </c>
      <c r="F225" s="14" t="s">
        <v>159</v>
      </c>
      <c r="G225" s="14" t="s">
        <v>42</v>
      </c>
      <c r="H225" s="28">
        <v>2</v>
      </c>
      <c r="I225" s="29">
        <v>4254.2543999999998</v>
      </c>
      <c r="J225" s="14" t="s">
        <v>836</v>
      </c>
      <c r="K225" s="24" t="s">
        <v>581</v>
      </c>
      <c r="L225" s="24" t="s">
        <v>917</v>
      </c>
      <c r="M225" s="14" t="s">
        <v>163</v>
      </c>
    </row>
    <row r="226" spans="1:13" ht="25.5" x14ac:dyDescent="0.25">
      <c r="A226" s="12">
        <f t="shared" si="4"/>
        <v>222</v>
      </c>
      <c r="B226" s="24" t="s">
        <v>217</v>
      </c>
      <c r="C226" s="25" t="s">
        <v>918</v>
      </c>
      <c r="D226" s="26" t="s">
        <v>919</v>
      </c>
      <c r="E226" s="27" t="s">
        <v>920</v>
      </c>
      <c r="F226" s="14" t="s">
        <v>32</v>
      </c>
      <c r="G226" s="14" t="s">
        <v>95</v>
      </c>
      <c r="H226" s="28">
        <v>25</v>
      </c>
      <c r="I226" s="47">
        <v>3495.6112199999998</v>
      </c>
      <c r="J226" s="14" t="s">
        <v>383</v>
      </c>
      <c r="K226" s="24" t="s">
        <v>581</v>
      </c>
      <c r="L226" s="24" t="s">
        <v>685</v>
      </c>
      <c r="M226" s="14" t="s">
        <v>250</v>
      </c>
    </row>
    <row r="227" spans="1:13" ht="114.75" x14ac:dyDescent="0.25">
      <c r="A227" s="12">
        <f t="shared" si="4"/>
        <v>223</v>
      </c>
      <c r="B227" s="24" t="s">
        <v>544</v>
      </c>
      <c r="C227" s="25" t="s">
        <v>544</v>
      </c>
      <c r="D227" s="26" t="s">
        <v>921</v>
      </c>
      <c r="E227" s="27" t="s">
        <v>158</v>
      </c>
      <c r="F227" s="14" t="s">
        <v>159</v>
      </c>
      <c r="G227" s="14" t="s">
        <v>42</v>
      </c>
      <c r="H227" s="28">
        <v>1</v>
      </c>
      <c r="I227" s="47">
        <v>1619.62499</v>
      </c>
      <c r="J227" s="14" t="s">
        <v>836</v>
      </c>
      <c r="K227" s="24" t="s">
        <v>581</v>
      </c>
      <c r="L227" s="24" t="s">
        <v>922</v>
      </c>
      <c r="M227" s="14" t="s">
        <v>163</v>
      </c>
    </row>
    <row r="228" spans="1:13" ht="38.25" x14ac:dyDescent="0.25">
      <c r="A228" s="12">
        <f t="shared" si="4"/>
        <v>224</v>
      </c>
      <c r="B228" s="24" t="s">
        <v>156</v>
      </c>
      <c r="C228" s="25" t="s">
        <v>156</v>
      </c>
      <c r="D228" s="26" t="s">
        <v>923</v>
      </c>
      <c r="E228" s="27" t="s">
        <v>158</v>
      </c>
      <c r="F228" s="14" t="s">
        <v>159</v>
      </c>
      <c r="G228" s="14" t="s">
        <v>42</v>
      </c>
      <c r="H228" s="28">
        <v>1</v>
      </c>
      <c r="I228" s="47">
        <v>18293.031350000001</v>
      </c>
      <c r="J228" s="14" t="s">
        <v>924</v>
      </c>
      <c r="K228" s="24" t="s">
        <v>640</v>
      </c>
      <c r="L228" s="24" t="s">
        <v>925</v>
      </c>
      <c r="M228" s="14" t="s">
        <v>163</v>
      </c>
    </row>
    <row r="229" spans="1:13" ht="51" x14ac:dyDescent="0.25">
      <c r="A229" s="12">
        <f t="shared" si="4"/>
        <v>225</v>
      </c>
      <c r="B229" s="24" t="s">
        <v>926</v>
      </c>
      <c r="C229" s="25" t="s">
        <v>927</v>
      </c>
      <c r="D229" s="26" t="s">
        <v>928</v>
      </c>
      <c r="E229" s="27" t="s">
        <v>651</v>
      </c>
      <c r="F229" s="14" t="s">
        <v>929</v>
      </c>
      <c r="G229" s="14" t="s">
        <v>42</v>
      </c>
      <c r="H229" s="28">
        <v>1</v>
      </c>
      <c r="I229" s="14">
        <v>462</v>
      </c>
      <c r="J229" s="14" t="s">
        <v>383</v>
      </c>
      <c r="K229" s="24" t="s">
        <v>581</v>
      </c>
      <c r="L229" s="24" t="s">
        <v>930</v>
      </c>
      <c r="M229" s="14" t="s">
        <v>46</v>
      </c>
    </row>
    <row r="230" spans="1:13" ht="51" x14ac:dyDescent="0.25">
      <c r="A230" s="12">
        <f t="shared" si="4"/>
        <v>226</v>
      </c>
      <c r="B230" s="24" t="s">
        <v>926</v>
      </c>
      <c r="C230" s="25" t="s">
        <v>927</v>
      </c>
      <c r="D230" s="26" t="s">
        <v>931</v>
      </c>
      <c r="E230" s="27" t="s">
        <v>651</v>
      </c>
      <c r="F230" s="14" t="s">
        <v>929</v>
      </c>
      <c r="G230" s="14" t="s">
        <v>42</v>
      </c>
      <c r="H230" s="28">
        <v>1</v>
      </c>
      <c r="I230" s="14">
        <v>176</v>
      </c>
      <c r="J230" s="14" t="s">
        <v>383</v>
      </c>
      <c r="K230" s="24" t="s">
        <v>581</v>
      </c>
      <c r="L230" s="24" t="s">
        <v>930</v>
      </c>
      <c r="M230" s="14" t="s">
        <v>46</v>
      </c>
    </row>
    <row r="231" spans="1:13" ht="51" x14ac:dyDescent="0.25">
      <c r="A231" s="12">
        <f t="shared" si="4"/>
        <v>227</v>
      </c>
      <c r="B231" s="24" t="s">
        <v>926</v>
      </c>
      <c r="C231" s="25" t="s">
        <v>927</v>
      </c>
      <c r="D231" s="26" t="s">
        <v>932</v>
      </c>
      <c r="E231" s="27" t="s">
        <v>651</v>
      </c>
      <c r="F231" s="14" t="s">
        <v>929</v>
      </c>
      <c r="G231" s="14" t="s">
        <v>42</v>
      </c>
      <c r="H231" s="28">
        <v>1</v>
      </c>
      <c r="I231" s="14">
        <v>242</v>
      </c>
      <c r="J231" s="14" t="s">
        <v>383</v>
      </c>
      <c r="K231" s="24" t="s">
        <v>581</v>
      </c>
      <c r="L231" s="24" t="s">
        <v>930</v>
      </c>
      <c r="M231" s="14" t="s">
        <v>46</v>
      </c>
    </row>
    <row r="232" spans="1:13" ht="38.25" x14ac:dyDescent="0.25">
      <c r="A232" s="12">
        <f t="shared" si="4"/>
        <v>228</v>
      </c>
      <c r="B232" s="24" t="s">
        <v>269</v>
      </c>
      <c r="C232" s="25" t="s">
        <v>270</v>
      </c>
      <c r="D232" s="26" t="s">
        <v>933</v>
      </c>
      <c r="E232" s="27" t="s">
        <v>516</v>
      </c>
      <c r="F232" s="14" t="s">
        <v>205</v>
      </c>
      <c r="G232" s="14" t="s">
        <v>95</v>
      </c>
      <c r="H232" s="28">
        <v>6000</v>
      </c>
      <c r="I232" s="14">
        <v>240</v>
      </c>
      <c r="J232" s="14" t="s">
        <v>934</v>
      </c>
      <c r="K232" s="24" t="s">
        <v>581</v>
      </c>
      <c r="L232" s="24" t="s">
        <v>581</v>
      </c>
      <c r="M232" s="14" t="s">
        <v>37</v>
      </c>
    </row>
    <row r="233" spans="1:13" ht="38.25" x14ac:dyDescent="0.25">
      <c r="A233" s="12">
        <f t="shared" si="4"/>
        <v>229</v>
      </c>
      <c r="B233" s="24" t="s">
        <v>935</v>
      </c>
      <c r="C233" s="25" t="s">
        <v>936</v>
      </c>
      <c r="D233" s="26" t="s">
        <v>937</v>
      </c>
      <c r="E233" s="27" t="s">
        <v>524</v>
      </c>
      <c r="F233" s="14" t="s">
        <v>525</v>
      </c>
      <c r="G233" s="14" t="s">
        <v>42</v>
      </c>
      <c r="H233" s="28">
        <v>5</v>
      </c>
      <c r="I233" s="14">
        <v>308.57992999999999</v>
      </c>
      <c r="J233" s="14" t="s">
        <v>938</v>
      </c>
      <c r="K233" s="24" t="s">
        <v>581</v>
      </c>
      <c r="L233" s="24" t="s">
        <v>784</v>
      </c>
      <c r="M233" s="14" t="s">
        <v>37</v>
      </c>
    </row>
    <row r="234" spans="1:13" ht="25.5" x14ac:dyDescent="0.25">
      <c r="A234" s="12">
        <f t="shared" si="4"/>
        <v>230</v>
      </c>
      <c r="B234" s="24" t="s">
        <v>939</v>
      </c>
      <c r="C234" s="25" t="s">
        <v>940</v>
      </c>
      <c r="D234" s="26" t="s">
        <v>941</v>
      </c>
      <c r="E234" s="27" t="s">
        <v>942</v>
      </c>
      <c r="F234" s="14" t="s">
        <v>205</v>
      </c>
      <c r="G234" s="14" t="s">
        <v>943</v>
      </c>
      <c r="H234" s="28" t="s">
        <v>944</v>
      </c>
      <c r="I234" s="14">
        <v>403.53120000000001</v>
      </c>
      <c r="J234" s="14" t="s">
        <v>383</v>
      </c>
      <c r="K234" s="24" t="s">
        <v>581</v>
      </c>
      <c r="L234" s="24" t="s">
        <v>685</v>
      </c>
      <c r="M234" s="14" t="s">
        <v>250</v>
      </c>
    </row>
    <row r="235" spans="1:13" ht="165.75" x14ac:dyDescent="0.25">
      <c r="A235" s="12">
        <f t="shared" si="4"/>
        <v>231</v>
      </c>
      <c r="B235" s="24" t="s">
        <v>289</v>
      </c>
      <c r="C235" s="25" t="s">
        <v>945</v>
      </c>
      <c r="D235" s="26" t="s">
        <v>946</v>
      </c>
      <c r="E235" s="27" t="s">
        <v>158</v>
      </c>
      <c r="F235" s="14" t="s">
        <v>159</v>
      </c>
      <c r="G235" s="14" t="s">
        <v>62</v>
      </c>
      <c r="H235" s="28" t="s">
        <v>947</v>
      </c>
      <c r="I235" s="28">
        <v>3250</v>
      </c>
      <c r="J235" s="14" t="s">
        <v>836</v>
      </c>
      <c r="K235" s="24" t="s">
        <v>913</v>
      </c>
      <c r="L235" s="24" t="s">
        <v>948</v>
      </c>
      <c r="M235" s="14" t="s">
        <v>163</v>
      </c>
    </row>
    <row r="236" spans="1:13" ht="51" x14ac:dyDescent="0.25">
      <c r="A236" s="12">
        <f t="shared" si="4"/>
        <v>232</v>
      </c>
      <c r="B236" s="24" t="s">
        <v>472</v>
      </c>
      <c r="C236" s="25" t="s">
        <v>164</v>
      </c>
      <c r="D236" s="26" t="s">
        <v>949</v>
      </c>
      <c r="E236" s="27" t="s">
        <v>166</v>
      </c>
      <c r="F236" s="14" t="s">
        <v>104</v>
      </c>
      <c r="G236" s="14" t="s">
        <v>82</v>
      </c>
      <c r="H236" s="28" t="s">
        <v>82</v>
      </c>
      <c r="I236" s="14">
        <v>600</v>
      </c>
      <c r="J236" s="14" t="s">
        <v>836</v>
      </c>
      <c r="K236" s="24" t="s">
        <v>685</v>
      </c>
      <c r="L236" s="24" t="s">
        <v>950</v>
      </c>
      <c r="M236" s="14" t="s">
        <v>163</v>
      </c>
    </row>
    <row r="237" spans="1:13" ht="38.25" x14ac:dyDescent="0.25">
      <c r="A237" s="12">
        <f t="shared" si="4"/>
        <v>233</v>
      </c>
      <c r="B237" s="24" t="s">
        <v>895</v>
      </c>
      <c r="C237" s="25" t="s">
        <v>895</v>
      </c>
      <c r="D237" s="26" t="s">
        <v>951</v>
      </c>
      <c r="E237" s="27" t="s">
        <v>602</v>
      </c>
      <c r="F237" s="14" t="s">
        <v>32</v>
      </c>
      <c r="G237" s="14" t="s">
        <v>42</v>
      </c>
      <c r="H237" s="28">
        <v>6</v>
      </c>
      <c r="I237" s="28">
        <v>1528</v>
      </c>
      <c r="J237" s="14" t="s">
        <v>836</v>
      </c>
      <c r="K237" s="24" t="s">
        <v>685</v>
      </c>
      <c r="L237" s="24" t="s">
        <v>952</v>
      </c>
      <c r="M237" s="14" t="s">
        <v>163</v>
      </c>
    </row>
    <row r="238" spans="1:13" ht="38.25" x14ac:dyDescent="0.25">
      <c r="A238" s="12">
        <f t="shared" si="4"/>
        <v>234</v>
      </c>
      <c r="B238" s="24" t="s">
        <v>544</v>
      </c>
      <c r="C238" s="25" t="s">
        <v>544</v>
      </c>
      <c r="D238" s="26" t="s">
        <v>953</v>
      </c>
      <c r="E238" s="27" t="s">
        <v>158</v>
      </c>
      <c r="F238" s="14" t="s">
        <v>159</v>
      </c>
      <c r="G238" s="14" t="s">
        <v>42</v>
      </c>
      <c r="H238" s="28">
        <v>1</v>
      </c>
      <c r="I238" s="44">
        <v>3054.8760000000002</v>
      </c>
      <c r="J238" s="14" t="s">
        <v>836</v>
      </c>
      <c r="K238" s="24" t="s">
        <v>685</v>
      </c>
      <c r="L238" s="24" t="s">
        <v>954</v>
      </c>
      <c r="M238" s="14" t="s">
        <v>163</v>
      </c>
    </row>
    <row r="239" spans="1:13" ht="38.25" x14ac:dyDescent="0.25">
      <c r="A239" s="12">
        <f t="shared" si="4"/>
        <v>235</v>
      </c>
      <c r="B239" s="24" t="s">
        <v>544</v>
      </c>
      <c r="C239" s="25" t="s">
        <v>544</v>
      </c>
      <c r="D239" s="26" t="s">
        <v>955</v>
      </c>
      <c r="E239" s="27" t="s">
        <v>158</v>
      </c>
      <c r="F239" s="14" t="s">
        <v>159</v>
      </c>
      <c r="G239" s="14" t="s">
        <v>42</v>
      </c>
      <c r="H239" s="28">
        <v>1</v>
      </c>
      <c r="I239" s="29">
        <v>1300.3871999999999</v>
      </c>
      <c r="J239" s="14" t="s">
        <v>836</v>
      </c>
      <c r="K239" s="24" t="s">
        <v>913</v>
      </c>
      <c r="L239" s="24" t="s">
        <v>956</v>
      </c>
      <c r="M239" s="14" t="s">
        <v>163</v>
      </c>
    </row>
    <row r="240" spans="1:13" ht="51" x14ac:dyDescent="0.25">
      <c r="A240" s="12">
        <f t="shared" si="4"/>
        <v>236</v>
      </c>
      <c r="B240" s="24" t="s">
        <v>957</v>
      </c>
      <c r="C240" s="25" t="s">
        <v>958</v>
      </c>
      <c r="D240" s="26" t="s">
        <v>959</v>
      </c>
      <c r="E240" s="27" t="s">
        <v>602</v>
      </c>
      <c r="F240" s="14" t="s">
        <v>315</v>
      </c>
      <c r="G240" s="14" t="s">
        <v>42</v>
      </c>
      <c r="H240" s="28">
        <v>1</v>
      </c>
      <c r="I240" s="29">
        <v>2101.7838000000002</v>
      </c>
      <c r="J240" s="14" t="s">
        <v>580</v>
      </c>
      <c r="K240" s="24" t="s">
        <v>685</v>
      </c>
      <c r="L240" s="24" t="s">
        <v>685</v>
      </c>
      <c r="M240" s="14" t="s">
        <v>46</v>
      </c>
    </row>
    <row r="241" spans="1:13" ht="76.5" x14ac:dyDescent="0.25">
      <c r="A241" s="12">
        <f t="shared" si="4"/>
        <v>237</v>
      </c>
      <c r="B241" s="24" t="s">
        <v>139</v>
      </c>
      <c r="C241" s="25" t="s">
        <v>654</v>
      </c>
      <c r="D241" s="26" t="s">
        <v>140</v>
      </c>
      <c r="E241" s="27" t="s">
        <v>141</v>
      </c>
      <c r="F241" s="14" t="s">
        <v>72</v>
      </c>
      <c r="G241" s="28" t="s">
        <v>52</v>
      </c>
      <c r="H241" s="28" t="s">
        <v>52</v>
      </c>
      <c r="I241" s="28">
        <v>680</v>
      </c>
      <c r="J241" s="14" t="s">
        <v>960</v>
      </c>
      <c r="K241" s="24" t="s">
        <v>612</v>
      </c>
      <c r="L241" s="24" t="s">
        <v>961</v>
      </c>
      <c r="M241" s="14" t="s">
        <v>37</v>
      </c>
    </row>
    <row r="242" spans="1:13" ht="38.25" x14ac:dyDescent="0.25">
      <c r="A242" s="12">
        <f t="shared" si="4"/>
        <v>238</v>
      </c>
      <c r="B242" s="24" t="s">
        <v>114</v>
      </c>
      <c r="C242" s="25" t="s">
        <v>115</v>
      </c>
      <c r="D242" s="26" t="s">
        <v>881</v>
      </c>
      <c r="E242" s="27" t="s">
        <v>882</v>
      </c>
      <c r="F242" s="14" t="s">
        <v>883</v>
      </c>
      <c r="G242" s="14" t="s">
        <v>82</v>
      </c>
      <c r="H242" s="28" t="s">
        <v>82</v>
      </c>
      <c r="I242" s="14">
        <v>200</v>
      </c>
      <c r="J242" s="14" t="s">
        <v>383</v>
      </c>
      <c r="K242" s="24" t="s">
        <v>685</v>
      </c>
      <c r="L242" s="24" t="s">
        <v>962</v>
      </c>
      <c r="M242" s="14" t="s">
        <v>37</v>
      </c>
    </row>
    <row r="243" spans="1:13" ht="38.25" x14ac:dyDescent="0.25">
      <c r="A243" s="12">
        <f t="shared" si="4"/>
        <v>239</v>
      </c>
      <c r="B243" s="24" t="s">
        <v>963</v>
      </c>
      <c r="C243" s="25" t="s">
        <v>964</v>
      </c>
      <c r="D243" s="26" t="s">
        <v>965</v>
      </c>
      <c r="E243" s="27" t="s">
        <v>966</v>
      </c>
      <c r="F243" s="14" t="s">
        <v>205</v>
      </c>
      <c r="G243" s="14" t="s">
        <v>42</v>
      </c>
      <c r="H243" s="28">
        <v>26</v>
      </c>
      <c r="I243" s="14">
        <v>382.2</v>
      </c>
      <c r="J243" s="14" t="s">
        <v>868</v>
      </c>
      <c r="K243" s="24" t="s">
        <v>685</v>
      </c>
      <c r="L243" s="24" t="s">
        <v>564</v>
      </c>
      <c r="M243" s="14" t="s">
        <v>37</v>
      </c>
    </row>
    <row r="244" spans="1:13" ht="38.25" x14ac:dyDescent="0.25">
      <c r="A244" s="12">
        <f t="shared" si="4"/>
        <v>240</v>
      </c>
      <c r="B244" s="24" t="s">
        <v>967</v>
      </c>
      <c r="C244" s="25" t="s">
        <v>968</v>
      </c>
      <c r="D244" s="26" t="s">
        <v>969</v>
      </c>
      <c r="E244" s="27" t="s">
        <v>970</v>
      </c>
      <c r="F244" s="14" t="s">
        <v>971</v>
      </c>
      <c r="G244" s="14" t="s">
        <v>95</v>
      </c>
      <c r="H244" s="28">
        <v>855</v>
      </c>
      <c r="I244" s="14">
        <v>128.25</v>
      </c>
      <c r="J244" s="14" t="s">
        <v>868</v>
      </c>
      <c r="K244" s="24" t="s">
        <v>685</v>
      </c>
      <c r="L244" s="24" t="s">
        <v>685</v>
      </c>
      <c r="M244" s="14" t="s">
        <v>37</v>
      </c>
    </row>
    <row r="245" spans="1:13" ht="344.25" x14ac:dyDescent="0.25">
      <c r="A245" s="12">
        <f t="shared" si="4"/>
        <v>241</v>
      </c>
      <c r="B245" s="24" t="s">
        <v>57</v>
      </c>
      <c r="C245" s="25" t="s">
        <v>58</v>
      </c>
      <c r="D245" s="26" t="s">
        <v>972</v>
      </c>
      <c r="E245" s="27" t="s">
        <v>158</v>
      </c>
      <c r="F245" s="14" t="s">
        <v>159</v>
      </c>
      <c r="G245" s="14" t="s">
        <v>62</v>
      </c>
      <c r="H245" s="28" t="s">
        <v>973</v>
      </c>
      <c r="I245" s="44">
        <v>27051.097000000002</v>
      </c>
      <c r="J245" s="14" t="s">
        <v>580</v>
      </c>
      <c r="K245" s="24" t="s">
        <v>685</v>
      </c>
      <c r="L245" s="24" t="s">
        <v>974</v>
      </c>
      <c r="M245" s="14" t="s">
        <v>163</v>
      </c>
    </row>
    <row r="246" spans="1:13" ht="51" x14ac:dyDescent="0.25">
      <c r="A246" s="12">
        <f t="shared" si="4"/>
        <v>242</v>
      </c>
      <c r="B246" s="24" t="s">
        <v>926</v>
      </c>
      <c r="C246" s="25" t="s">
        <v>975</v>
      </c>
      <c r="D246" s="26" t="s">
        <v>976</v>
      </c>
      <c r="E246" s="27" t="s">
        <v>158</v>
      </c>
      <c r="F246" s="14" t="s">
        <v>159</v>
      </c>
      <c r="G246" s="14" t="s">
        <v>42</v>
      </c>
      <c r="H246" s="28" t="s">
        <v>82</v>
      </c>
      <c r="I246" s="34">
        <v>15000</v>
      </c>
      <c r="J246" s="14" t="s">
        <v>580</v>
      </c>
      <c r="K246" s="24" t="s">
        <v>685</v>
      </c>
      <c r="L246" s="24" t="s">
        <v>950</v>
      </c>
      <c r="M246" s="14" t="s">
        <v>46</v>
      </c>
    </row>
    <row r="247" spans="1:13" ht="25.5" x14ac:dyDescent="0.25">
      <c r="A247" s="12">
        <f t="shared" si="4"/>
        <v>243</v>
      </c>
      <c r="B247" s="24" t="s">
        <v>68</v>
      </c>
      <c r="C247" s="25" t="s">
        <v>68</v>
      </c>
      <c r="D247" s="26" t="s">
        <v>977</v>
      </c>
      <c r="E247" s="27" t="s">
        <v>71</v>
      </c>
      <c r="F247" s="14" t="s">
        <v>72</v>
      </c>
      <c r="G247" s="14" t="s">
        <v>978</v>
      </c>
      <c r="H247" s="28">
        <v>1</v>
      </c>
      <c r="I247" s="14">
        <v>200</v>
      </c>
      <c r="J247" s="14" t="s">
        <v>383</v>
      </c>
      <c r="K247" s="24" t="s">
        <v>685</v>
      </c>
      <c r="L247" s="24" t="s">
        <v>913</v>
      </c>
      <c r="M247" s="14" t="s">
        <v>250</v>
      </c>
    </row>
    <row r="248" spans="1:13" ht="331.5" x14ac:dyDescent="0.25">
      <c r="A248" s="12">
        <f t="shared" si="4"/>
        <v>244</v>
      </c>
      <c r="B248" s="24" t="s">
        <v>289</v>
      </c>
      <c r="C248" s="25" t="s">
        <v>945</v>
      </c>
      <c r="D248" s="26" t="s">
        <v>979</v>
      </c>
      <c r="E248" s="27" t="s">
        <v>158</v>
      </c>
      <c r="F248" s="14" t="s">
        <v>159</v>
      </c>
      <c r="G248" s="14" t="s">
        <v>62</v>
      </c>
      <c r="H248" s="28" t="s">
        <v>980</v>
      </c>
      <c r="I248" s="44">
        <v>30909.887999999999</v>
      </c>
      <c r="J248" s="14" t="s">
        <v>580</v>
      </c>
      <c r="K248" s="24" t="s">
        <v>913</v>
      </c>
      <c r="L248" s="24" t="s">
        <v>981</v>
      </c>
      <c r="M248" s="14" t="s">
        <v>163</v>
      </c>
    </row>
    <row r="249" spans="1:13" ht="102" x14ac:dyDescent="0.25">
      <c r="A249" s="12">
        <f t="shared" si="4"/>
        <v>245</v>
      </c>
      <c r="B249" s="24" t="s">
        <v>544</v>
      </c>
      <c r="C249" s="25" t="s">
        <v>982</v>
      </c>
      <c r="D249" s="26" t="s">
        <v>983</v>
      </c>
      <c r="E249" s="27" t="s">
        <v>158</v>
      </c>
      <c r="F249" s="14" t="s">
        <v>159</v>
      </c>
      <c r="G249" s="14" t="s">
        <v>42</v>
      </c>
      <c r="H249" s="28">
        <v>2</v>
      </c>
      <c r="I249" s="34">
        <v>2115.7800000000002</v>
      </c>
      <c r="J249" s="14" t="s">
        <v>836</v>
      </c>
      <c r="K249" s="24" t="s">
        <v>685</v>
      </c>
      <c r="L249" s="24" t="s">
        <v>984</v>
      </c>
      <c r="M249" s="14" t="s">
        <v>163</v>
      </c>
    </row>
    <row r="250" spans="1:13" ht="51" x14ac:dyDescent="0.25">
      <c r="A250" s="12">
        <f t="shared" si="4"/>
        <v>246</v>
      </c>
      <c r="B250" s="24" t="s">
        <v>57</v>
      </c>
      <c r="C250" s="25" t="s">
        <v>58</v>
      </c>
      <c r="D250" s="26" t="s">
        <v>985</v>
      </c>
      <c r="E250" s="27" t="s">
        <v>158</v>
      </c>
      <c r="F250" s="14" t="s">
        <v>159</v>
      </c>
      <c r="G250" s="14" t="s">
        <v>62</v>
      </c>
      <c r="H250" s="28" t="s">
        <v>947</v>
      </c>
      <c r="I250" s="34">
        <v>2094.48</v>
      </c>
      <c r="J250" s="14" t="s">
        <v>836</v>
      </c>
      <c r="K250" s="24" t="s">
        <v>685</v>
      </c>
      <c r="L250" s="24" t="s">
        <v>986</v>
      </c>
      <c r="M250" s="14" t="s">
        <v>163</v>
      </c>
    </row>
    <row r="251" spans="1:13" ht="178.5" x14ac:dyDescent="0.25">
      <c r="A251" s="12">
        <f t="shared" si="4"/>
        <v>247</v>
      </c>
      <c r="B251" s="24" t="s">
        <v>544</v>
      </c>
      <c r="C251" s="25" t="s">
        <v>982</v>
      </c>
      <c r="D251" s="26" t="s">
        <v>987</v>
      </c>
      <c r="E251" s="27" t="s">
        <v>158</v>
      </c>
      <c r="F251" s="14" t="s">
        <v>159</v>
      </c>
      <c r="G251" s="14" t="s">
        <v>42</v>
      </c>
      <c r="H251" s="28">
        <v>2</v>
      </c>
      <c r="I251" s="29">
        <v>8707.9128000000001</v>
      </c>
      <c r="J251" s="14" t="s">
        <v>836</v>
      </c>
      <c r="K251" s="24" t="s">
        <v>685</v>
      </c>
      <c r="L251" s="24" t="s">
        <v>988</v>
      </c>
      <c r="M251" s="14" t="s">
        <v>163</v>
      </c>
    </row>
    <row r="252" spans="1:13" ht="89.25" x14ac:dyDescent="0.25">
      <c r="A252" s="12">
        <f t="shared" si="4"/>
        <v>248</v>
      </c>
      <c r="B252" s="24" t="s">
        <v>47</v>
      </c>
      <c r="C252" s="25" t="s">
        <v>617</v>
      </c>
      <c r="D252" s="26" t="s">
        <v>989</v>
      </c>
      <c r="E252" s="27" t="s">
        <v>602</v>
      </c>
      <c r="F252" s="14" t="s">
        <v>990</v>
      </c>
      <c r="G252" s="14" t="s">
        <v>42</v>
      </c>
      <c r="H252" s="28">
        <v>1</v>
      </c>
      <c r="I252" s="14">
        <v>438</v>
      </c>
      <c r="J252" s="14" t="s">
        <v>580</v>
      </c>
      <c r="K252" s="24" t="s">
        <v>685</v>
      </c>
      <c r="L252" s="24" t="s">
        <v>991</v>
      </c>
      <c r="M252" s="14" t="s">
        <v>163</v>
      </c>
    </row>
    <row r="253" spans="1:13" ht="408" x14ac:dyDescent="0.25">
      <c r="A253" s="12">
        <f t="shared" si="4"/>
        <v>249</v>
      </c>
      <c r="B253" s="24" t="s">
        <v>289</v>
      </c>
      <c r="C253" s="25" t="s">
        <v>945</v>
      </c>
      <c r="D253" s="26" t="s">
        <v>992</v>
      </c>
      <c r="E253" s="27" t="s">
        <v>158</v>
      </c>
      <c r="F253" s="14" t="s">
        <v>159</v>
      </c>
      <c r="G253" s="14" t="s">
        <v>62</v>
      </c>
      <c r="H253" s="28" t="s">
        <v>993</v>
      </c>
      <c r="I253" s="47">
        <v>12367.69923</v>
      </c>
      <c r="J253" s="14" t="s">
        <v>836</v>
      </c>
      <c r="K253" s="24" t="s">
        <v>994</v>
      </c>
      <c r="L253" s="24" t="s">
        <v>995</v>
      </c>
      <c r="M253" s="14" t="s">
        <v>163</v>
      </c>
    </row>
    <row r="254" spans="1:13" ht="51" x14ac:dyDescent="0.25">
      <c r="A254" s="12">
        <f t="shared" si="4"/>
        <v>250</v>
      </c>
      <c r="B254" s="24" t="s">
        <v>289</v>
      </c>
      <c r="C254" s="25" t="s">
        <v>945</v>
      </c>
      <c r="D254" s="26" t="s">
        <v>996</v>
      </c>
      <c r="E254" s="27" t="s">
        <v>158</v>
      </c>
      <c r="F254" s="14" t="s">
        <v>159</v>
      </c>
      <c r="G254" s="14" t="s">
        <v>62</v>
      </c>
      <c r="H254" s="28" t="s">
        <v>63</v>
      </c>
      <c r="I254" s="14">
        <v>350</v>
      </c>
      <c r="J254" s="14" t="s">
        <v>836</v>
      </c>
      <c r="K254" s="24" t="s">
        <v>685</v>
      </c>
      <c r="L254" s="24" t="s">
        <v>997</v>
      </c>
      <c r="M254" s="14" t="s">
        <v>163</v>
      </c>
    </row>
    <row r="255" spans="1:13" ht="409.5" x14ac:dyDescent="0.25">
      <c r="A255" s="12">
        <f t="shared" si="4"/>
        <v>251</v>
      </c>
      <c r="B255" s="24" t="s">
        <v>289</v>
      </c>
      <c r="C255" s="25" t="s">
        <v>945</v>
      </c>
      <c r="D255" s="26" t="s">
        <v>998</v>
      </c>
      <c r="E255" s="27" t="s">
        <v>158</v>
      </c>
      <c r="F255" s="14" t="s">
        <v>159</v>
      </c>
      <c r="G255" s="14" t="s">
        <v>62</v>
      </c>
      <c r="H255" s="28" t="s">
        <v>999</v>
      </c>
      <c r="I255" s="47">
        <v>9090.5773300000001</v>
      </c>
      <c r="J255" s="14" t="s">
        <v>836</v>
      </c>
      <c r="K255" s="24" t="s">
        <v>1000</v>
      </c>
      <c r="L255" s="24" t="s">
        <v>1001</v>
      </c>
      <c r="M255" s="14" t="s">
        <v>163</v>
      </c>
    </row>
    <row r="256" spans="1:13" ht="76.5" x14ac:dyDescent="0.25">
      <c r="A256" s="12">
        <f t="shared" si="4"/>
        <v>252</v>
      </c>
      <c r="B256" s="24" t="s">
        <v>156</v>
      </c>
      <c r="C256" s="25" t="s">
        <v>156</v>
      </c>
      <c r="D256" s="26" t="s">
        <v>1002</v>
      </c>
      <c r="E256" s="27" t="s">
        <v>158</v>
      </c>
      <c r="F256" s="14" t="s">
        <v>159</v>
      </c>
      <c r="G256" s="14" t="s">
        <v>42</v>
      </c>
      <c r="H256" s="28" t="s">
        <v>82</v>
      </c>
      <c r="I256" s="34">
        <v>30000</v>
      </c>
      <c r="J256" s="14" t="s">
        <v>836</v>
      </c>
      <c r="K256" s="24" t="s">
        <v>1003</v>
      </c>
      <c r="L256" s="24" t="s">
        <v>1004</v>
      </c>
      <c r="M256" s="14" t="s">
        <v>163</v>
      </c>
    </row>
    <row r="257" spans="1:13" ht="140.25" x14ac:dyDescent="0.25">
      <c r="A257" s="12">
        <f t="shared" si="4"/>
        <v>253</v>
      </c>
      <c r="B257" s="24" t="s">
        <v>57</v>
      </c>
      <c r="C257" s="25" t="s">
        <v>58</v>
      </c>
      <c r="D257" s="26" t="s">
        <v>1005</v>
      </c>
      <c r="E257" s="27" t="s">
        <v>158</v>
      </c>
      <c r="F257" s="14" t="s">
        <v>159</v>
      </c>
      <c r="G257" s="14" t="s">
        <v>62</v>
      </c>
      <c r="H257" s="28" t="s">
        <v>947</v>
      </c>
      <c r="I257" s="44">
        <v>1155.5160000000001</v>
      </c>
      <c r="J257" s="14" t="s">
        <v>836</v>
      </c>
      <c r="K257" s="24" t="s">
        <v>1003</v>
      </c>
      <c r="L257" s="24" t="s">
        <v>1006</v>
      </c>
      <c r="M257" s="14" t="s">
        <v>163</v>
      </c>
    </row>
    <row r="258" spans="1:13" ht="382.5" x14ac:dyDescent="0.25">
      <c r="A258" s="12">
        <f t="shared" si="4"/>
        <v>254</v>
      </c>
      <c r="B258" s="24" t="s">
        <v>289</v>
      </c>
      <c r="C258" s="25" t="s">
        <v>945</v>
      </c>
      <c r="D258" s="26" t="s">
        <v>1007</v>
      </c>
      <c r="E258" s="27" t="s">
        <v>158</v>
      </c>
      <c r="F258" s="14" t="s">
        <v>159</v>
      </c>
      <c r="G258" s="14" t="s">
        <v>62</v>
      </c>
      <c r="H258" s="28" t="s">
        <v>1008</v>
      </c>
      <c r="I258" s="47">
        <v>2969.3848400000002</v>
      </c>
      <c r="J258" s="14" t="s">
        <v>836</v>
      </c>
      <c r="K258" s="24" t="s">
        <v>1003</v>
      </c>
      <c r="L258" s="24" t="s">
        <v>1009</v>
      </c>
      <c r="M258" s="14" t="s">
        <v>163</v>
      </c>
    </row>
    <row r="259" spans="1:13" ht="76.5" x14ac:dyDescent="0.25">
      <c r="A259" s="12">
        <f t="shared" si="4"/>
        <v>255</v>
      </c>
      <c r="B259" s="24" t="s">
        <v>544</v>
      </c>
      <c r="C259" s="25" t="s">
        <v>982</v>
      </c>
      <c r="D259" s="26" t="s">
        <v>1010</v>
      </c>
      <c r="E259" s="27" t="s">
        <v>158</v>
      </c>
      <c r="F259" s="14" t="s">
        <v>159</v>
      </c>
      <c r="G259" s="14" t="s">
        <v>42</v>
      </c>
      <c r="H259" s="28">
        <v>2</v>
      </c>
      <c r="I259" s="44">
        <v>17136.169000000002</v>
      </c>
      <c r="J259" s="14" t="s">
        <v>836</v>
      </c>
      <c r="K259" s="24" t="s">
        <v>913</v>
      </c>
      <c r="L259" s="24" t="s">
        <v>1011</v>
      </c>
      <c r="M259" s="14" t="s">
        <v>163</v>
      </c>
    </row>
    <row r="260" spans="1:13" ht="140.25" x14ac:dyDescent="0.25">
      <c r="A260" s="12">
        <f t="shared" si="4"/>
        <v>256</v>
      </c>
      <c r="B260" s="24" t="s">
        <v>47</v>
      </c>
      <c r="C260" s="25" t="s">
        <v>617</v>
      </c>
      <c r="D260" s="26" t="s">
        <v>1012</v>
      </c>
      <c r="E260" s="27" t="s">
        <v>158</v>
      </c>
      <c r="F260" s="14" t="s">
        <v>159</v>
      </c>
      <c r="G260" s="14" t="s">
        <v>42</v>
      </c>
      <c r="H260" s="28">
        <v>5</v>
      </c>
      <c r="I260" s="28">
        <v>718</v>
      </c>
      <c r="J260" s="14" t="s">
        <v>836</v>
      </c>
      <c r="K260" s="24" t="s">
        <v>913</v>
      </c>
      <c r="L260" s="24" t="s">
        <v>1013</v>
      </c>
      <c r="M260" s="14" t="s">
        <v>163</v>
      </c>
    </row>
    <row r="261" spans="1:13" ht="38.25" x14ac:dyDescent="0.25">
      <c r="A261" s="12">
        <f t="shared" si="4"/>
        <v>257</v>
      </c>
      <c r="B261" s="24" t="s">
        <v>232</v>
      </c>
      <c r="C261" s="25" t="s">
        <v>232</v>
      </c>
      <c r="D261" s="26" t="s">
        <v>1014</v>
      </c>
      <c r="E261" s="27" t="s">
        <v>970</v>
      </c>
      <c r="F261" s="14" t="s">
        <v>1015</v>
      </c>
      <c r="G261" s="14" t="s">
        <v>42</v>
      </c>
      <c r="H261" s="28">
        <v>1</v>
      </c>
      <c r="I261" s="14">
        <v>3500</v>
      </c>
      <c r="J261" s="14" t="s">
        <v>938</v>
      </c>
      <c r="K261" s="24" t="s">
        <v>1003</v>
      </c>
      <c r="L261" s="24" t="s">
        <v>991</v>
      </c>
      <c r="M261" s="14" t="s">
        <v>46</v>
      </c>
    </row>
    <row r="262" spans="1:13" ht="409.5" x14ac:dyDescent="0.25">
      <c r="A262" s="12">
        <f t="shared" si="4"/>
        <v>258</v>
      </c>
      <c r="B262" s="24" t="s">
        <v>47</v>
      </c>
      <c r="C262" s="25" t="s">
        <v>617</v>
      </c>
      <c r="D262" s="26" t="s">
        <v>1016</v>
      </c>
      <c r="E262" s="27" t="s">
        <v>158</v>
      </c>
      <c r="F262" s="14" t="s">
        <v>159</v>
      </c>
      <c r="G262" s="14" t="s">
        <v>42</v>
      </c>
      <c r="H262" s="28">
        <v>8</v>
      </c>
      <c r="I262" s="14">
        <v>534.16882999999996</v>
      </c>
      <c r="J262" s="14" t="s">
        <v>836</v>
      </c>
      <c r="K262" s="24" t="s">
        <v>1003</v>
      </c>
      <c r="L262" s="24" t="s">
        <v>845</v>
      </c>
      <c r="M262" s="14" t="s">
        <v>163</v>
      </c>
    </row>
    <row r="263" spans="1:13" ht="76.5" x14ac:dyDescent="0.25">
      <c r="A263" s="12">
        <f t="shared" si="4"/>
        <v>259</v>
      </c>
      <c r="B263" s="24" t="s">
        <v>289</v>
      </c>
      <c r="C263" s="25" t="s">
        <v>945</v>
      </c>
      <c r="D263" s="26" t="s">
        <v>1017</v>
      </c>
      <c r="E263" s="27" t="s">
        <v>158</v>
      </c>
      <c r="F263" s="14" t="s">
        <v>159</v>
      </c>
      <c r="G263" s="14" t="s">
        <v>62</v>
      </c>
      <c r="H263" s="28" t="s">
        <v>63</v>
      </c>
      <c r="I263" s="14">
        <v>639.19200000000001</v>
      </c>
      <c r="J263" s="14" t="s">
        <v>836</v>
      </c>
      <c r="K263" s="24" t="s">
        <v>913</v>
      </c>
      <c r="L263" s="24" t="s">
        <v>1018</v>
      </c>
      <c r="M263" s="14" t="s">
        <v>163</v>
      </c>
    </row>
    <row r="264" spans="1:13" ht="127.5" x14ac:dyDescent="0.25">
      <c r="A264" s="12">
        <f t="shared" si="4"/>
        <v>260</v>
      </c>
      <c r="B264" s="24" t="s">
        <v>47</v>
      </c>
      <c r="C264" s="25" t="s">
        <v>617</v>
      </c>
      <c r="D264" s="26" t="s">
        <v>1019</v>
      </c>
      <c r="E264" s="27" t="s">
        <v>158</v>
      </c>
      <c r="F264" s="14" t="s">
        <v>159</v>
      </c>
      <c r="G264" s="14" t="s">
        <v>42</v>
      </c>
      <c r="H264" s="28">
        <v>4</v>
      </c>
      <c r="I264" s="34">
        <v>1317.6</v>
      </c>
      <c r="J264" s="14" t="s">
        <v>836</v>
      </c>
      <c r="K264" s="24" t="s">
        <v>913</v>
      </c>
      <c r="L264" s="24" t="s">
        <v>1020</v>
      </c>
      <c r="M264" s="14" t="s">
        <v>163</v>
      </c>
    </row>
    <row r="265" spans="1:13" ht="382.5" x14ac:dyDescent="0.25">
      <c r="A265" s="12">
        <f t="shared" si="4"/>
        <v>261</v>
      </c>
      <c r="B265" s="24" t="s">
        <v>156</v>
      </c>
      <c r="C265" s="25" t="s">
        <v>156</v>
      </c>
      <c r="D265" s="26" t="s">
        <v>1021</v>
      </c>
      <c r="E265" s="27" t="s">
        <v>158</v>
      </c>
      <c r="F265" s="14" t="s">
        <v>159</v>
      </c>
      <c r="G265" s="14" t="s">
        <v>42</v>
      </c>
      <c r="H265" s="28">
        <v>7</v>
      </c>
      <c r="I265" s="34">
        <v>5784.95</v>
      </c>
      <c r="J265" s="14" t="s">
        <v>836</v>
      </c>
      <c r="K265" s="24" t="s">
        <v>913</v>
      </c>
      <c r="L265" s="24" t="s">
        <v>1022</v>
      </c>
      <c r="M265" s="14" t="s">
        <v>163</v>
      </c>
    </row>
    <row r="266" spans="1:13" ht="38.25" x14ac:dyDescent="0.25">
      <c r="A266" s="12">
        <f t="shared" si="4"/>
        <v>262</v>
      </c>
      <c r="B266" s="24" t="s">
        <v>68</v>
      </c>
      <c r="C266" s="25" t="s">
        <v>246</v>
      </c>
      <c r="D266" s="26" t="s">
        <v>1023</v>
      </c>
      <c r="E266" s="27" t="s">
        <v>71</v>
      </c>
      <c r="F266" s="14" t="s">
        <v>72</v>
      </c>
      <c r="G266" s="14" t="s">
        <v>82</v>
      </c>
      <c r="H266" s="28" t="s">
        <v>82</v>
      </c>
      <c r="I266" s="14">
        <v>200</v>
      </c>
      <c r="J266" s="14" t="s">
        <v>1024</v>
      </c>
      <c r="K266" s="24" t="s">
        <v>685</v>
      </c>
      <c r="L266" s="24" t="s">
        <v>564</v>
      </c>
      <c r="M266" s="14" t="s">
        <v>37</v>
      </c>
    </row>
    <row r="267" spans="1:13" ht="76.5" x14ac:dyDescent="0.25">
      <c r="A267" s="12">
        <f t="shared" si="4"/>
        <v>263</v>
      </c>
      <c r="B267" s="24" t="s">
        <v>700</v>
      </c>
      <c r="C267" s="25" t="s">
        <v>701</v>
      </c>
      <c r="D267" s="26" t="s">
        <v>1025</v>
      </c>
      <c r="E267" s="27" t="s">
        <v>314</v>
      </c>
      <c r="F267" s="14" t="s">
        <v>221</v>
      </c>
      <c r="G267" s="14" t="s">
        <v>361</v>
      </c>
      <c r="H267" s="28">
        <v>2500</v>
      </c>
      <c r="I267" s="14">
        <v>375</v>
      </c>
      <c r="J267" s="14" t="s">
        <v>1024</v>
      </c>
      <c r="K267" s="24" t="s">
        <v>685</v>
      </c>
      <c r="L267" s="24" t="s">
        <v>564</v>
      </c>
      <c r="M267" s="14" t="s">
        <v>37</v>
      </c>
    </row>
    <row r="268" spans="1:13" ht="331.5" x14ac:dyDescent="0.25">
      <c r="A268" s="12">
        <f t="shared" si="4"/>
        <v>264</v>
      </c>
      <c r="B268" s="24" t="s">
        <v>289</v>
      </c>
      <c r="C268" s="25" t="s">
        <v>945</v>
      </c>
      <c r="D268" s="26" t="s">
        <v>1026</v>
      </c>
      <c r="E268" s="27" t="s">
        <v>158</v>
      </c>
      <c r="F268" s="14" t="s">
        <v>159</v>
      </c>
      <c r="G268" s="14" t="s">
        <v>62</v>
      </c>
      <c r="H268" s="28" t="s">
        <v>973</v>
      </c>
      <c r="I268" s="47">
        <v>3243.03388</v>
      </c>
      <c r="J268" s="14" t="s">
        <v>836</v>
      </c>
      <c r="K268" s="24" t="s">
        <v>1003</v>
      </c>
      <c r="L268" s="24" t="s">
        <v>1027</v>
      </c>
      <c r="M268" s="14" t="s">
        <v>163</v>
      </c>
    </row>
    <row r="269" spans="1:13" ht="255" x14ac:dyDescent="0.25">
      <c r="A269" s="12">
        <f t="shared" si="4"/>
        <v>265</v>
      </c>
      <c r="B269" s="24" t="s">
        <v>47</v>
      </c>
      <c r="C269" s="25" t="s">
        <v>617</v>
      </c>
      <c r="D269" s="26" t="s">
        <v>1028</v>
      </c>
      <c r="E269" s="27" t="s">
        <v>158</v>
      </c>
      <c r="F269" s="14" t="s">
        <v>159</v>
      </c>
      <c r="G269" s="14" t="s">
        <v>42</v>
      </c>
      <c r="H269" s="28">
        <v>4</v>
      </c>
      <c r="I269" s="14">
        <v>442.84813000000003</v>
      </c>
      <c r="J269" s="14" t="s">
        <v>836</v>
      </c>
      <c r="K269" s="24" t="s">
        <v>1003</v>
      </c>
      <c r="L269" s="24" t="s">
        <v>845</v>
      </c>
      <c r="M269" s="14" t="s">
        <v>163</v>
      </c>
    </row>
    <row r="270" spans="1:13" ht="102" x14ac:dyDescent="0.25">
      <c r="A270" s="12">
        <f t="shared" si="4"/>
        <v>266</v>
      </c>
      <c r="B270" s="24" t="s">
        <v>544</v>
      </c>
      <c r="C270" s="25" t="s">
        <v>982</v>
      </c>
      <c r="D270" s="26" t="s">
        <v>1029</v>
      </c>
      <c r="E270" s="27" t="s">
        <v>158</v>
      </c>
      <c r="F270" s="14" t="s">
        <v>159</v>
      </c>
      <c r="G270" s="14" t="s">
        <v>42</v>
      </c>
      <c r="H270" s="28">
        <v>1</v>
      </c>
      <c r="I270" s="29">
        <v>1849.0272</v>
      </c>
      <c r="J270" s="14" t="s">
        <v>836</v>
      </c>
      <c r="K270" s="24" t="s">
        <v>1003</v>
      </c>
      <c r="L270" s="24" t="s">
        <v>988</v>
      </c>
      <c r="M270" s="14" t="s">
        <v>163</v>
      </c>
    </row>
    <row r="271" spans="1:13" ht="25.5" x14ac:dyDescent="0.25">
      <c r="A271" s="12">
        <f t="shared" si="4"/>
        <v>267</v>
      </c>
      <c r="B271" s="24" t="s">
        <v>68</v>
      </c>
      <c r="C271" s="25" t="s">
        <v>68</v>
      </c>
      <c r="D271" s="26" t="s">
        <v>1030</v>
      </c>
      <c r="E271" s="27" t="s">
        <v>71</v>
      </c>
      <c r="F271" s="14" t="s">
        <v>72</v>
      </c>
      <c r="G271" s="14" t="s">
        <v>95</v>
      </c>
      <c r="H271" s="28">
        <v>2</v>
      </c>
      <c r="I271" s="14" t="s">
        <v>1031</v>
      </c>
      <c r="J271" s="14" t="s">
        <v>383</v>
      </c>
      <c r="K271" s="24" t="s">
        <v>1003</v>
      </c>
      <c r="L271" s="24" t="s">
        <v>991</v>
      </c>
      <c r="M271" s="14" t="s">
        <v>250</v>
      </c>
    </row>
    <row r="272" spans="1:13" ht="38.25" x14ac:dyDescent="0.25">
      <c r="A272" s="12">
        <f t="shared" si="4"/>
        <v>268</v>
      </c>
      <c r="B272" s="24" t="s">
        <v>895</v>
      </c>
      <c r="C272" s="25" t="s">
        <v>895</v>
      </c>
      <c r="D272" s="26" t="s">
        <v>1032</v>
      </c>
      <c r="E272" s="27" t="s">
        <v>602</v>
      </c>
      <c r="F272" s="14" t="s">
        <v>32</v>
      </c>
      <c r="G272" s="14" t="s">
        <v>42</v>
      </c>
      <c r="H272" s="28">
        <v>4</v>
      </c>
      <c r="I272" s="28">
        <v>5900</v>
      </c>
      <c r="J272" s="14" t="s">
        <v>836</v>
      </c>
      <c r="K272" s="24" t="s">
        <v>913</v>
      </c>
      <c r="L272" s="24" t="s">
        <v>952</v>
      </c>
      <c r="M272" s="14" t="s">
        <v>163</v>
      </c>
    </row>
    <row r="273" spans="1:13" ht="51" x14ac:dyDescent="0.25">
      <c r="A273" s="12">
        <f t="shared" si="4"/>
        <v>269</v>
      </c>
      <c r="B273" s="24" t="s">
        <v>544</v>
      </c>
      <c r="C273" s="25" t="s">
        <v>982</v>
      </c>
      <c r="D273" s="26" t="s">
        <v>1033</v>
      </c>
      <c r="E273" s="27" t="s">
        <v>158</v>
      </c>
      <c r="F273" s="14" t="s">
        <v>159</v>
      </c>
      <c r="G273" s="14" t="s">
        <v>42</v>
      </c>
      <c r="H273" s="28">
        <v>1</v>
      </c>
      <c r="I273" s="14">
        <v>237.38759999999999</v>
      </c>
      <c r="J273" s="14" t="s">
        <v>836</v>
      </c>
      <c r="K273" s="24" t="s">
        <v>1000</v>
      </c>
      <c r="L273" s="24" t="s">
        <v>1034</v>
      </c>
      <c r="M273" s="14" t="s">
        <v>163</v>
      </c>
    </row>
    <row r="274" spans="1:13" ht="38.25" x14ac:dyDescent="0.25">
      <c r="A274" s="12">
        <f t="shared" si="4"/>
        <v>270</v>
      </c>
      <c r="B274" s="24" t="s">
        <v>1035</v>
      </c>
      <c r="C274" s="25" t="s">
        <v>1036</v>
      </c>
      <c r="D274" s="26" t="s">
        <v>1037</v>
      </c>
      <c r="E274" s="27" t="s">
        <v>524</v>
      </c>
      <c r="F274" s="14" t="s">
        <v>32</v>
      </c>
      <c r="G274" s="14" t="s">
        <v>42</v>
      </c>
      <c r="H274" s="28">
        <v>1</v>
      </c>
      <c r="I274" s="14">
        <v>180</v>
      </c>
      <c r="J274" s="14" t="s">
        <v>836</v>
      </c>
      <c r="K274" s="24" t="s">
        <v>913</v>
      </c>
      <c r="L274" s="24" t="s">
        <v>1038</v>
      </c>
      <c r="M274" s="14" t="s">
        <v>163</v>
      </c>
    </row>
    <row r="275" spans="1:13" ht="191.25" x14ac:dyDescent="0.25">
      <c r="A275" s="12">
        <f t="shared" si="4"/>
        <v>271</v>
      </c>
      <c r="B275" s="24" t="s">
        <v>544</v>
      </c>
      <c r="C275" s="25" t="s">
        <v>982</v>
      </c>
      <c r="D275" s="26" t="s">
        <v>1039</v>
      </c>
      <c r="E275" s="27" t="s">
        <v>158</v>
      </c>
      <c r="F275" s="14" t="s">
        <v>159</v>
      </c>
      <c r="G275" s="14" t="s">
        <v>42</v>
      </c>
      <c r="H275" s="28">
        <v>2</v>
      </c>
      <c r="I275" s="47">
        <v>6966.7853800000003</v>
      </c>
      <c r="J275" s="14" t="s">
        <v>836</v>
      </c>
      <c r="K275" s="24" t="s">
        <v>1040</v>
      </c>
      <c r="L275" s="24" t="s">
        <v>845</v>
      </c>
      <c r="M275" s="14" t="s">
        <v>163</v>
      </c>
    </row>
    <row r="276" spans="1:13" ht="25.5" x14ac:dyDescent="0.25">
      <c r="A276" s="12">
        <f t="shared" si="4"/>
        <v>272</v>
      </c>
      <c r="B276" s="24" t="s">
        <v>369</v>
      </c>
      <c r="C276" s="25" t="s">
        <v>914</v>
      </c>
      <c r="D276" s="26" t="s">
        <v>1041</v>
      </c>
      <c r="E276" s="27" t="s">
        <v>920</v>
      </c>
      <c r="F276" s="14" t="s">
        <v>32</v>
      </c>
      <c r="G276" s="14" t="s">
        <v>95</v>
      </c>
      <c r="H276" s="28">
        <v>18</v>
      </c>
      <c r="I276" s="14">
        <v>886.52359999999999</v>
      </c>
      <c r="J276" s="14" t="s">
        <v>1042</v>
      </c>
      <c r="K276" s="24" t="s">
        <v>913</v>
      </c>
      <c r="L276" s="24" t="s">
        <v>1040</v>
      </c>
      <c r="M276" s="14" t="s">
        <v>250</v>
      </c>
    </row>
    <row r="277" spans="1:13" ht="51" x14ac:dyDescent="0.25">
      <c r="A277" s="12">
        <f t="shared" si="4"/>
        <v>273</v>
      </c>
      <c r="B277" s="24" t="s">
        <v>1043</v>
      </c>
      <c r="C277" s="25" t="s">
        <v>1044</v>
      </c>
      <c r="D277" s="26" t="s">
        <v>1045</v>
      </c>
      <c r="E277" s="27" t="s">
        <v>651</v>
      </c>
      <c r="F277" s="14" t="s">
        <v>929</v>
      </c>
      <c r="G277" s="14" t="s">
        <v>42</v>
      </c>
      <c r="H277" s="28">
        <v>1</v>
      </c>
      <c r="I277" s="14">
        <f>165*1.2</f>
        <v>198</v>
      </c>
      <c r="J277" s="14" t="s">
        <v>383</v>
      </c>
      <c r="K277" s="24" t="s">
        <v>1046</v>
      </c>
      <c r="L277" s="24" t="s">
        <v>913</v>
      </c>
      <c r="M277" s="14" t="s">
        <v>250</v>
      </c>
    </row>
    <row r="278" spans="1:13" ht="38.25" x14ac:dyDescent="0.25">
      <c r="A278" s="12">
        <f t="shared" si="4"/>
        <v>274</v>
      </c>
      <c r="B278" s="24" t="s">
        <v>369</v>
      </c>
      <c r="C278" s="25" t="s">
        <v>914</v>
      </c>
      <c r="D278" s="26" t="s">
        <v>1047</v>
      </c>
      <c r="E278" s="27" t="s">
        <v>920</v>
      </c>
      <c r="F278" s="14" t="s">
        <v>32</v>
      </c>
      <c r="G278" s="14" t="s">
        <v>95</v>
      </c>
      <c r="H278" s="28">
        <v>1</v>
      </c>
      <c r="I278" s="14">
        <v>150</v>
      </c>
      <c r="J278" s="14" t="s">
        <v>934</v>
      </c>
      <c r="K278" s="24" t="s">
        <v>991</v>
      </c>
      <c r="L278" s="24" t="s">
        <v>1048</v>
      </c>
      <c r="M278" s="14" t="s">
        <v>250</v>
      </c>
    </row>
    <row r="279" spans="1:13" ht="38.25" x14ac:dyDescent="0.25">
      <c r="A279" s="12">
        <f t="shared" si="4"/>
        <v>275</v>
      </c>
      <c r="B279" s="24" t="s">
        <v>369</v>
      </c>
      <c r="C279" s="25" t="s">
        <v>914</v>
      </c>
      <c r="D279" s="26" t="s">
        <v>1049</v>
      </c>
      <c r="E279" s="27" t="s">
        <v>920</v>
      </c>
      <c r="F279" s="14" t="s">
        <v>32</v>
      </c>
      <c r="G279" s="14" t="s">
        <v>95</v>
      </c>
      <c r="H279" s="28">
        <v>4</v>
      </c>
      <c r="I279" s="14">
        <v>1112.2013400000001</v>
      </c>
      <c r="J279" s="14" t="s">
        <v>934</v>
      </c>
      <c r="K279" s="24" t="s">
        <v>913</v>
      </c>
      <c r="L279" s="24" t="s">
        <v>1048</v>
      </c>
      <c r="M279" s="14" t="s">
        <v>250</v>
      </c>
    </row>
    <row r="280" spans="1:13" ht="76.5" x14ac:dyDescent="0.25">
      <c r="A280" s="12">
        <f t="shared" si="4"/>
        <v>276</v>
      </c>
      <c r="B280" s="24" t="s">
        <v>156</v>
      </c>
      <c r="C280" s="25" t="s">
        <v>156</v>
      </c>
      <c r="D280" s="26" t="s">
        <v>1050</v>
      </c>
      <c r="E280" s="27" t="s">
        <v>158</v>
      </c>
      <c r="F280" s="14" t="s">
        <v>159</v>
      </c>
      <c r="G280" s="14" t="s">
        <v>42</v>
      </c>
      <c r="H280" s="28">
        <v>1</v>
      </c>
      <c r="I280" s="14">
        <v>378.96120000000002</v>
      </c>
      <c r="J280" s="14" t="s">
        <v>836</v>
      </c>
      <c r="K280" s="24" t="s">
        <v>913</v>
      </c>
      <c r="L280" s="24" t="s">
        <v>1051</v>
      </c>
      <c r="M280" s="14" t="s">
        <v>163</v>
      </c>
    </row>
    <row r="281" spans="1:13" ht="25.5" x14ac:dyDescent="0.25">
      <c r="A281" s="12">
        <f t="shared" si="4"/>
        <v>277</v>
      </c>
      <c r="B281" s="24" t="s">
        <v>29</v>
      </c>
      <c r="C281" s="25" t="s">
        <v>29</v>
      </c>
      <c r="D281" s="26" t="s">
        <v>1052</v>
      </c>
      <c r="E281" s="27" t="s">
        <v>31</v>
      </c>
      <c r="F281" s="14" t="s">
        <v>525</v>
      </c>
      <c r="G281" s="14" t="s">
        <v>42</v>
      </c>
      <c r="H281" s="28">
        <v>1</v>
      </c>
      <c r="I281" s="14">
        <v>130</v>
      </c>
      <c r="J281" s="14" t="s">
        <v>383</v>
      </c>
      <c r="K281" s="24" t="s">
        <v>913</v>
      </c>
      <c r="L281" s="24" t="s">
        <v>991</v>
      </c>
      <c r="M281" s="14" t="s">
        <v>250</v>
      </c>
    </row>
    <row r="282" spans="1:13" ht="51" x14ac:dyDescent="0.25">
      <c r="A282" s="12">
        <f t="shared" si="4"/>
        <v>278</v>
      </c>
      <c r="B282" s="24" t="s">
        <v>1053</v>
      </c>
      <c r="C282" s="25" t="s">
        <v>1054</v>
      </c>
      <c r="D282" s="26" t="s">
        <v>1055</v>
      </c>
      <c r="E282" s="27" t="s">
        <v>254</v>
      </c>
      <c r="F282" s="14" t="s">
        <v>255</v>
      </c>
      <c r="G282" s="14" t="s">
        <v>182</v>
      </c>
      <c r="H282" s="28" t="s">
        <v>82</v>
      </c>
      <c r="I282" s="28">
        <v>4200</v>
      </c>
      <c r="J282" s="14" t="s">
        <v>383</v>
      </c>
      <c r="K282" s="24" t="s">
        <v>913</v>
      </c>
      <c r="L282" s="24" t="s">
        <v>1056</v>
      </c>
      <c r="M282" s="14" t="s">
        <v>46</v>
      </c>
    </row>
    <row r="283" spans="1:13" ht="38.25" x14ac:dyDescent="0.25">
      <c r="A283" s="12">
        <f t="shared" si="4"/>
        <v>279</v>
      </c>
      <c r="B283" s="24" t="s">
        <v>47</v>
      </c>
      <c r="C283" s="25" t="s">
        <v>617</v>
      </c>
      <c r="D283" s="26" t="s">
        <v>1057</v>
      </c>
      <c r="E283" s="27" t="s">
        <v>158</v>
      </c>
      <c r="F283" s="14" t="s">
        <v>159</v>
      </c>
      <c r="G283" s="14" t="s">
        <v>42</v>
      </c>
      <c r="H283" s="28">
        <v>1</v>
      </c>
      <c r="I283" s="14">
        <v>720</v>
      </c>
      <c r="J283" s="14" t="s">
        <v>836</v>
      </c>
      <c r="K283" s="24" t="s">
        <v>913</v>
      </c>
      <c r="L283" s="24" t="s">
        <v>1058</v>
      </c>
      <c r="M283" s="14" t="s">
        <v>163</v>
      </c>
    </row>
    <row r="284" spans="1:13" ht="25.5" x14ac:dyDescent="0.25">
      <c r="A284" s="12">
        <f t="shared" si="4"/>
        <v>280</v>
      </c>
      <c r="B284" s="24" t="s">
        <v>1059</v>
      </c>
      <c r="C284" s="25" t="s">
        <v>1060</v>
      </c>
      <c r="D284" s="26" t="s">
        <v>1061</v>
      </c>
      <c r="E284" s="27" t="s">
        <v>344</v>
      </c>
      <c r="F284" s="14" t="s">
        <v>72</v>
      </c>
      <c r="G284" s="14" t="s">
        <v>95</v>
      </c>
      <c r="H284" s="28">
        <v>61</v>
      </c>
      <c r="I284" s="14">
        <v>158.30099999999999</v>
      </c>
      <c r="J284" s="14" t="s">
        <v>383</v>
      </c>
      <c r="K284" s="24" t="s">
        <v>1058</v>
      </c>
      <c r="L284" s="24" t="s">
        <v>1062</v>
      </c>
      <c r="M284" s="14" t="s">
        <v>250</v>
      </c>
    </row>
    <row r="285" spans="1:13" ht="25.5" x14ac:dyDescent="0.25">
      <c r="A285" s="12">
        <f t="shared" si="4"/>
        <v>281</v>
      </c>
      <c r="B285" s="24" t="s">
        <v>1063</v>
      </c>
      <c r="C285" s="25" t="s">
        <v>1064</v>
      </c>
      <c r="D285" s="26" t="s">
        <v>1065</v>
      </c>
      <c r="E285" s="27" t="s">
        <v>320</v>
      </c>
      <c r="F285" s="14" t="s">
        <v>32</v>
      </c>
      <c r="G285" s="14" t="s">
        <v>182</v>
      </c>
      <c r="H285" s="28">
        <v>3</v>
      </c>
      <c r="I285" s="14">
        <v>482.4</v>
      </c>
      <c r="J285" s="14" t="s">
        <v>1066</v>
      </c>
      <c r="K285" s="24" t="s">
        <v>913</v>
      </c>
      <c r="L285" s="24" t="s">
        <v>991</v>
      </c>
      <c r="M285" s="14" t="s">
        <v>250</v>
      </c>
    </row>
    <row r="286" spans="1:13" ht="51" x14ac:dyDescent="0.25">
      <c r="A286" s="12">
        <f t="shared" si="4"/>
        <v>282</v>
      </c>
      <c r="B286" s="24" t="s">
        <v>1067</v>
      </c>
      <c r="C286" s="25" t="s">
        <v>1068</v>
      </c>
      <c r="D286" s="26" t="s">
        <v>1069</v>
      </c>
      <c r="E286" s="27" t="s">
        <v>602</v>
      </c>
      <c r="F286" s="14" t="s">
        <v>315</v>
      </c>
      <c r="G286" s="14" t="s">
        <v>42</v>
      </c>
      <c r="H286" s="28">
        <v>1</v>
      </c>
      <c r="I286" s="14">
        <v>780.59400000000005</v>
      </c>
      <c r="J286" s="14" t="s">
        <v>580</v>
      </c>
      <c r="K286" s="24" t="s">
        <v>913</v>
      </c>
      <c r="L286" s="24" t="s">
        <v>1070</v>
      </c>
      <c r="M286" s="14" t="s">
        <v>46</v>
      </c>
    </row>
    <row r="287" spans="1:13" ht="38.25" x14ac:dyDescent="0.25">
      <c r="A287" s="12">
        <f t="shared" si="4"/>
        <v>283</v>
      </c>
      <c r="B287" s="24" t="s">
        <v>785</v>
      </c>
      <c r="C287" s="25" t="s">
        <v>785</v>
      </c>
      <c r="D287" s="26" t="s">
        <v>786</v>
      </c>
      <c r="E287" s="27" t="s">
        <v>428</v>
      </c>
      <c r="F287" s="14" t="s">
        <v>32</v>
      </c>
      <c r="G287" s="14" t="s">
        <v>95</v>
      </c>
      <c r="H287" s="28">
        <v>8</v>
      </c>
      <c r="I287" s="14">
        <v>130</v>
      </c>
      <c r="J287" s="14" t="s">
        <v>836</v>
      </c>
      <c r="K287" s="24" t="s">
        <v>913</v>
      </c>
      <c r="L287" s="24" t="s">
        <v>991</v>
      </c>
      <c r="M287" s="14" t="s">
        <v>613</v>
      </c>
    </row>
    <row r="288" spans="1:13" ht="242.25" x14ac:dyDescent="0.25">
      <c r="A288" s="12">
        <f t="shared" ref="A288:A332" si="5">A287+1</f>
        <v>284</v>
      </c>
      <c r="B288" s="24" t="s">
        <v>57</v>
      </c>
      <c r="C288" s="25" t="s">
        <v>58</v>
      </c>
      <c r="D288" s="26" t="s">
        <v>1071</v>
      </c>
      <c r="E288" s="27" t="s">
        <v>158</v>
      </c>
      <c r="F288" s="14" t="s">
        <v>159</v>
      </c>
      <c r="G288" s="14" t="s">
        <v>62</v>
      </c>
      <c r="H288" s="28" t="s">
        <v>1072</v>
      </c>
      <c r="I288" s="34">
        <v>2173.38</v>
      </c>
      <c r="J288" s="14" t="s">
        <v>836</v>
      </c>
      <c r="K288" s="24" t="s">
        <v>913</v>
      </c>
      <c r="L288" s="24" t="s">
        <v>1013</v>
      </c>
      <c r="M288" s="14" t="s">
        <v>163</v>
      </c>
    </row>
    <row r="289" spans="1:13" ht="38.25" x14ac:dyDescent="0.25">
      <c r="A289" s="12">
        <f t="shared" si="5"/>
        <v>285</v>
      </c>
      <c r="B289" s="24" t="s">
        <v>755</v>
      </c>
      <c r="C289" s="25" t="s">
        <v>688</v>
      </c>
      <c r="D289" s="26" t="s">
        <v>1073</v>
      </c>
      <c r="E289" s="27" t="s">
        <v>761</v>
      </c>
      <c r="F289" s="14" t="s">
        <v>72</v>
      </c>
      <c r="G289" s="14" t="s">
        <v>95</v>
      </c>
      <c r="H289" s="28">
        <v>36</v>
      </c>
      <c r="I289" s="14">
        <v>669.6</v>
      </c>
      <c r="J289" s="14" t="s">
        <v>383</v>
      </c>
      <c r="K289" s="24" t="s">
        <v>913</v>
      </c>
      <c r="L289" s="24" t="s">
        <v>1000</v>
      </c>
      <c r="M289" s="14" t="s">
        <v>250</v>
      </c>
    </row>
    <row r="290" spans="1:13" ht="89.25" x14ac:dyDescent="0.25">
      <c r="A290" s="12">
        <f t="shared" si="5"/>
        <v>286</v>
      </c>
      <c r="B290" s="24" t="s">
        <v>289</v>
      </c>
      <c r="C290" s="25" t="s">
        <v>945</v>
      </c>
      <c r="D290" s="26" t="s">
        <v>1074</v>
      </c>
      <c r="E290" s="27" t="s">
        <v>158</v>
      </c>
      <c r="F290" s="14" t="s">
        <v>159</v>
      </c>
      <c r="G290" s="14" t="s">
        <v>62</v>
      </c>
      <c r="H290" s="28" t="s">
        <v>947</v>
      </c>
      <c r="I290" s="14">
        <v>582.74480000000005</v>
      </c>
      <c r="J290" s="14" t="s">
        <v>836</v>
      </c>
      <c r="K290" s="24" t="s">
        <v>913</v>
      </c>
      <c r="L290" s="24" t="s">
        <v>1075</v>
      </c>
      <c r="M290" s="14" t="s">
        <v>163</v>
      </c>
    </row>
    <row r="291" spans="1:13" ht="89.25" x14ac:dyDescent="0.25">
      <c r="A291" s="12">
        <f t="shared" si="5"/>
        <v>287</v>
      </c>
      <c r="B291" s="24" t="s">
        <v>29</v>
      </c>
      <c r="C291" s="25" t="s">
        <v>29</v>
      </c>
      <c r="D291" s="26" t="s">
        <v>1076</v>
      </c>
      <c r="E291" s="27" t="s">
        <v>31</v>
      </c>
      <c r="F291" s="14" t="s">
        <v>315</v>
      </c>
      <c r="G291" s="14" t="s">
        <v>42</v>
      </c>
      <c r="H291" s="28">
        <v>3</v>
      </c>
      <c r="I291" s="14">
        <v>250</v>
      </c>
      <c r="J291" s="14" t="s">
        <v>580</v>
      </c>
      <c r="K291" s="24" t="s">
        <v>1000</v>
      </c>
      <c r="L291" s="24" t="s">
        <v>1077</v>
      </c>
      <c r="M291" s="14" t="s">
        <v>46</v>
      </c>
    </row>
    <row r="292" spans="1:13" ht="25.5" x14ac:dyDescent="0.25">
      <c r="A292" s="12">
        <f t="shared" si="5"/>
        <v>288</v>
      </c>
      <c r="B292" s="24" t="s">
        <v>29</v>
      </c>
      <c r="C292" s="25" t="s">
        <v>29</v>
      </c>
      <c r="D292" s="26" t="s">
        <v>1078</v>
      </c>
      <c r="E292" s="27" t="s">
        <v>31</v>
      </c>
      <c r="F292" s="14" t="s">
        <v>525</v>
      </c>
      <c r="G292" s="14" t="s">
        <v>42</v>
      </c>
      <c r="H292" s="28">
        <v>5</v>
      </c>
      <c r="I292" s="14">
        <v>370</v>
      </c>
      <c r="J292" s="14" t="s">
        <v>383</v>
      </c>
      <c r="K292" s="24" t="s">
        <v>1000</v>
      </c>
      <c r="L292" s="24" t="s">
        <v>1079</v>
      </c>
      <c r="M292" s="14" t="s">
        <v>46</v>
      </c>
    </row>
    <row r="293" spans="1:13" ht="51" x14ac:dyDescent="0.25">
      <c r="A293" s="12">
        <f t="shared" si="5"/>
        <v>289</v>
      </c>
      <c r="B293" s="24" t="s">
        <v>700</v>
      </c>
      <c r="C293" s="25" t="s">
        <v>701</v>
      </c>
      <c r="D293" s="26" t="s">
        <v>1080</v>
      </c>
      <c r="E293" s="27" t="s">
        <v>602</v>
      </c>
      <c r="F293" s="14" t="s">
        <v>315</v>
      </c>
      <c r="G293" s="14" t="s">
        <v>42</v>
      </c>
      <c r="H293" s="28" t="s">
        <v>82</v>
      </c>
      <c r="I293" s="14">
        <v>500</v>
      </c>
      <c r="J293" s="14" t="s">
        <v>1081</v>
      </c>
      <c r="K293" s="24" t="s">
        <v>913</v>
      </c>
      <c r="L293" s="24" t="s">
        <v>962</v>
      </c>
      <c r="M293" s="14" t="s">
        <v>37</v>
      </c>
    </row>
    <row r="294" spans="1:13" ht="51" x14ac:dyDescent="0.25">
      <c r="A294" s="12">
        <f t="shared" si="5"/>
        <v>290</v>
      </c>
      <c r="B294" s="24" t="s">
        <v>957</v>
      </c>
      <c r="C294" s="25" t="s">
        <v>958</v>
      </c>
      <c r="D294" s="26" t="s">
        <v>1082</v>
      </c>
      <c r="E294" s="27" t="s">
        <v>602</v>
      </c>
      <c r="F294" s="14" t="s">
        <v>315</v>
      </c>
      <c r="G294" s="14" t="s">
        <v>42</v>
      </c>
      <c r="H294" s="28">
        <v>1</v>
      </c>
      <c r="I294" s="14">
        <v>679.8</v>
      </c>
      <c r="J294" s="14" t="s">
        <v>1083</v>
      </c>
      <c r="K294" s="24" t="s">
        <v>913</v>
      </c>
      <c r="L294" s="24" t="s">
        <v>962</v>
      </c>
      <c r="M294" s="14" t="s">
        <v>37</v>
      </c>
    </row>
    <row r="295" spans="1:13" ht="293.25" x14ac:dyDescent="0.25">
      <c r="A295" s="12">
        <f t="shared" si="5"/>
        <v>291</v>
      </c>
      <c r="B295" s="24" t="s">
        <v>156</v>
      </c>
      <c r="C295" s="25" t="s">
        <v>156</v>
      </c>
      <c r="D295" s="26" t="s">
        <v>1084</v>
      </c>
      <c r="E295" s="27" t="s">
        <v>158</v>
      </c>
      <c r="F295" s="14" t="s">
        <v>159</v>
      </c>
      <c r="G295" s="14" t="s">
        <v>42</v>
      </c>
      <c r="H295" s="28">
        <v>4</v>
      </c>
      <c r="I295" s="29">
        <v>4830.5652</v>
      </c>
      <c r="J295" s="14" t="s">
        <v>1083</v>
      </c>
      <c r="K295" s="24" t="s">
        <v>1000</v>
      </c>
      <c r="L295" s="24" t="s">
        <v>845</v>
      </c>
      <c r="M295" s="14" t="s">
        <v>163</v>
      </c>
    </row>
    <row r="296" spans="1:13" ht="63.75" x14ac:dyDescent="0.25">
      <c r="A296" s="12">
        <f t="shared" si="5"/>
        <v>292</v>
      </c>
      <c r="B296" s="24" t="s">
        <v>289</v>
      </c>
      <c r="C296" s="25" t="s">
        <v>945</v>
      </c>
      <c r="D296" s="38" t="s">
        <v>1085</v>
      </c>
      <c r="E296" s="39" t="s">
        <v>158</v>
      </c>
      <c r="F296" s="40" t="s">
        <v>159</v>
      </c>
      <c r="G296" s="37" t="s">
        <v>62</v>
      </c>
      <c r="H296" s="62" t="s">
        <v>63</v>
      </c>
      <c r="I296" s="41">
        <v>1210.98</v>
      </c>
      <c r="J296" s="40" t="s">
        <v>836</v>
      </c>
      <c r="K296" s="40" t="s">
        <v>1000</v>
      </c>
      <c r="L296" s="40" t="s">
        <v>988</v>
      </c>
      <c r="M296" s="40" t="s">
        <v>163</v>
      </c>
    </row>
    <row r="297" spans="1:13" ht="38.25" x14ac:dyDescent="0.25">
      <c r="A297" s="12">
        <f t="shared" si="5"/>
        <v>293</v>
      </c>
      <c r="B297" s="24" t="s">
        <v>289</v>
      </c>
      <c r="C297" s="25" t="s">
        <v>945</v>
      </c>
      <c r="D297" s="26" t="s">
        <v>1086</v>
      </c>
      <c r="E297" s="27" t="s">
        <v>158</v>
      </c>
      <c r="F297" s="14" t="s">
        <v>159</v>
      </c>
      <c r="G297" s="14" t="s">
        <v>62</v>
      </c>
      <c r="H297" s="28" t="s">
        <v>1087</v>
      </c>
      <c r="I297" s="47">
        <v>52724.745159999999</v>
      </c>
      <c r="J297" s="14" t="s">
        <v>836</v>
      </c>
      <c r="K297" s="24" t="s">
        <v>1040</v>
      </c>
      <c r="L297" s="24" t="s">
        <v>1006</v>
      </c>
      <c r="M297" s="14" t="s">
        <v>163</v>
      </c>
    </row>
    <row r="298" spans="1:13" ht="76.5" x14ac:dyDescent="0.25">
      <c r="A298" s="12">
        <f t="shared" si="5"/>
        <v>294</v>
      </c>
      <c r="B298" s="24" t="s">
        <v>1088</v>
      </c>
      <c r="C298" s="25" t="s">
        <v>1089</v>
      </c>
      <c r="D298" s="26" t="s">
        <v>1090</v>
      </c>
      <c r="E298" s="27" t="s">
        <v>158</v>
      </c>
      <c r="F298" s="14" t="s">
        <v>159</v>
      </c>
      <c r="G298" s="14" t="s">
        <v>1091</v>
      </c>
      <c r="H298" s="28" t="s">
        <v>1092</v>
      </c>
      <c r="I298" s="34">
        <v>2980.25</v>
      </c>
      <c r="J298" s="14" t="s">
        <v>836</v>
      </c>
      <c r="K298" s="24" t="s">
        <v>1000</v>
      </c>
      <c r="L298" s="24" t="s">
        <v>1093</v>
      </c>
      <c r="M298" s="14" t="s">
        <v>163</v>
      </c>
    </row>
    <row r="299" spans="1:13" ht="51" x14ac:dyDescent="0.25">
      <c r="A299" s="12">
        <f t="shared" si="5"/>
        <v>295</v>
      </c>
      <c r="B299" s="24" t="s">
        <v>895</v>
      </c>
      <c r="C299" s="25" t="s">
        <v>895</v>
      </c>
      <c r="D299" s="26" t="s">
        <v>1094</v>
      </c>
      <c r="E299" s="27" t="s">
        <v>602</v>
      </c>
      <c r="F299" s="14" t="s">
        <v>315</v>
      </c>
      <c r="G299" s="14" t="s">
        <v>42</v>
      </c>
      <c r="H299" s="28">
        <v>1</v>
      </c>
      <c r="I299" s="14">
        <v>421.39440000000002</v>
      </c>
      <c r="J299" s="14" t="s">
        <v>580</v>
      </c>
      <c r="K299" s="24" t="s">
        <v>1000</v>
      </c>
      <c r="L299" s="24" t="s">
        <v>1070</v>
      </c>
      <c r="M299" s="14" t="s">
        <v>163</v>
      </c>
    </row>
    <row r="300" spans="1:13" ht="114.75" x14ac:dyDescent="0.25">
      <c r="A300" s="12">
        <f t="shared" si="5"/>
        <v>296</v>
      </c>
      <c r="B300" s="24" t="s">
        <v>289</v>
      </c>
      <c r="C300" s="25" t="s">
        <v>945</v>
      </c>
      <c r="D300" s="26" t="s">
        <v>1095</v>
      </c>
      <c r="E300" s="27" t="s">
        <v>158</v>
      </c>
      <c r="F300" s="14" t="s">
        <v>159</v>
      </c>
      <c r="G300" s="14" t="s">
        <v>62</v>
      </c>
      <c r="H300" s="28" t="s">
        <v>947</v>
      </c>
      <c r="I300" s="47">
        <v>1317.33386</v>
      </c>
      <c r="J300" s="14" t="s">
        <v>836</v>
      </c>
      <c r="K300" s="24" t="s">
        <v>956</v>
      </c>
      <c r="L300" s="24" t="s">
        <v>1096</v>
      </c>
      <c r="M300" s="14" t="s">
        <v>163</v>
      </c>
    </row>
    <row r="301" spans="1:13" ht="102" x14ac:dyDescent="0.25">
      <c r="A301" s="12">
        <f t="shared" si="5"/>
        <v>297</v>
      </c>
      <c r="B301" s="24" t="s">
        <v>289</v>
      </c>
      <c r="C301" s="25" t="s">
        <v>945</v>
      </c>
      <c r="D301" s="26" t="s">
        <v>1097</v>
      </c>
      <c r="E301" s="27" t="s">
        <v>158</v>
      </c>
      <c r="F301" s="14" t="s">
        <v>159</v>
      </c>
      <c r="G301" s="14" t="s">
        <v>62</v>
      </c>
      <c r="H301" s="28" t="s">
        <v>63</v>
      </c>
      <c r="I301" s="34">
        <v>2250</v>
      </c>
      <c r="J301" s="14" t="s">
        <v>836</v>
      </c>
      <c r="K301" s="24" t="s">
        <v>913</v>
      </c>
      <c r="L301" s="24" t="s">
        <v>1098</v>
      </c>
      <c r="M301" s="14" t="s">
        <v>163</v>
      </c>
    </row>
    <row r="302" spans="1:13" ht="38.25" x14ac:dyDescent="0.25">
      <c r="A302" s="12">
        <f t="shared" si="5"/>
        <v>298</v>
      </c>
      <c r="B302" s="24" t="s">
        <v>29</v>
      </c>
      <c r="C302" s="25" t="s">
        <v>711</v>
      </c>
      <c r="D302" s="26" t="s">
        <v>1099</v>
      </c>
      <c r="E302" s="27" t="s">
        <v>713</v>
      </c>
      <c r="F302" s="14" t="s">
        <v>315</v>
      </c>
      <c r="G302" s="14" t="s">
        <v>42</v>
      </c>
      <c r="H302" s="28">
        <v>8</v>
      </c>
      <c r="I302" s="14">
        <v>136.79872</v>
      </c>
      <c r="J302" s="14" t="s">
        <v>1066</v>
      </c>
      <c r="K302" s="24" t="s">
        <v>991</v>
      </c>
      <c r="L302" s="24" t="s">
        <v>1100</v>
      </c>
      <c r="M302" s="14" t="s">
        <v>37</v>
      </c>
    </row>
    <row r="303" spans="1:13" ht="63.75" x14ac:dyDescent="0.25">
      <c r="A303" s="12">
        <f t="shared" si="5"/>
        <v>299</v>
      </c>
      <c r="B303" s="24" t="s">
        <v>47</v>
      </c>
      <c r="C303" s="25" t="s">
        <v>1101</v>
      </c>
      <c r="D303" s="26" t="s">
        <v>1102</v>
      </c>
      <c r="E303" s="27" t="s">
        <v>158</v>
      </c>
      <c r="F303" s="14" t="s">
        <v>159</v>
      </c>
      <c r="G303" s="14" t="s">
        <v>42</v>
      </c>
      <c r="H303" s="28">
        <v>1</v>
      </c>
      <c r="I303" s="14">
        <v>133.19991999999999</v>
      </c>
      <c r="J303" s="14" t="s">
        <v>1103</v>
      </c>
      <c r="K303" s="24" t="s">
        <v>620</v>
      </c>
      <c r="L303" s="24" t="s">
        <v>1104</v>
      </c>
      <c r="M303" s="14" t="s">
        <v>37</v>
      </c>
    </row>
    <row r="304" spans="1:13" ht="51" x14ac:dyDescent="0.25">
      <c r="A304" s="12">
        <f t="shared" si="5"/>
        <v>300</v>
      </c>
      <c r="B304" s="70" t="s">
        <v>47</v>
      </c>
      <c r="C304" s="71" t="s">
        <v>617</v>
      </c>
      <c r="D304" s="72" t="s">
        <v>1105</v>
      </c>
      <c r="E304" s="73" t="s">
        <v>158</v>
      </c>
      <c r="F304" s="70" t="s">
        <v>159</v>
      </c>
      <c r="G304" s="70" t="s">
        <v>42</v>
      </c>
      <c r="H304" s="70" t="s">
        <v>160</v>
      </c>
      <c r="I304" s="54">
        <v>583.33000000000004</v>
      </c>
      <c r="J304" s="70" t="s">
        <v>836</v>
      </c>
      <c r="K304" s="50" t="s">
        <v>1040</v>
      </c>
      <c r="L304" s="70" t="s">
        <v>1006</v>
      </c>
      <c r="M304" s="70" t="s">
        <v>163</v>
      </c>
    </row>
    <row r="305" spans="1:13" ht="51" x14ac:dyDescent="0.25">
      <c r="A305" s="12">
        <f t="shared" si="5"/>
        <v>301</v>
      </c>
      <c r="B305" s="24" t="s">
        <v>369</v>
      </c>
      <c r="C305" s="25" t="s">
        <v>914</v>
      </c>
      <c r="D305" s="26" t="s">
        <v>1106</v>
      </c>
      <c r="E305" s="27" t="s">
        <v>609</v>
      </c>
      <c r="F305" s="14" t="s">
        <v>32</v>
      </c>
      <c r="G305" s="14" t="s">
        <v>95</v>
      </c>
      <c r="H305" s="28">
        <v>6</v>
      </c>
      <c r="I305" s="34">
        <v>3318.25</v>
      </c>
      <c r="J305" s="14" t="s">
        <v>580</v>
      </c>
      <c r="K305" s="24" t="s">
        <v>991</v>
      </c>
      <c r="L305" s="24" t="s">
        <v>1048</v>
      </c>
      <c r="M305" s="14" t="s">
        <v>250</v>
      </c>
    </row>
    <row r="306" spans="1:13" ht="114.75" x14ac:dyDescent="0.25">
      <c r="A306" s="12">
        <f t="shared" si="5"/>
        <v>302</v>
      </c>
      <c r="B306" s="24" t="s">
        <v>289</v>
      </c>
      <c r="C306" s="25" t="s">
        <v>945</v>
      </c>
      <c r="D306" s="26" t="s">
        <v>1107</v>
      </c>
      <c r="E306" s="27" t="s">
        <v>158</v>
      </c>
      <c r="F306" s="14" t="s">
        <v>159</v>
      </c>
      <c r="G306" s="14" t="s">
        <v>62</v>
      </c>
      <c r="H306" s="28" t="s">
        <v>947</v>
      </c>
      <c r="I306" s="14">
        <v>515.41294000000005</v>
      </c>
      <c r="J306" s="14" t="s">
        <v>836</v>
      </c>
      <c r="K306" s="24" t="s">
        <v>991</v>
      </c>
      <c r="L306" s="24" t="s">
        <v>1108</v>
      </c>
      <c r="M306" s="14" t="s">
        <v>163</v>
      </c>
    </row>
    <row r="307" spans="1:13" ht="127.5" x14ac:dyDescent="0.25">
      <c r="A307" s="12">
        <f t="shared" si="5"/>
        <v>303</v>
      </c>
      <c r="B307" s="24" t="s">
        <v>57</v>
      </c>
      <c r="C307" s="25" t="s">
        <v>58</v>
      </c>
      <c r="D307" s="26" t="s">
        <v>1109</v>
      </c>
      <c r="E307" s="27" t="s">
        <v>158</v>
      </c>
      <c r="F307" s="14" t="s">
        <v>159</v>
      </c>
      <c r="G307" s="14" t="s">
        <v>62</v>
      </c>
      <c r="H307" s="28" t="s">
        <v>947</v>
      </c>
      <c r="I307" s="44">
        <v>1017.864</v>
      </c>
      <c r="J307" s="14" t="s">
        <v>836</v>
      </c>
      <c r="K307" s="24" t="s">
        <v>991</v>
      </c>
      <c r="L307" s="24" t="s">
        <v>1013</v>
      </c>
      <c r="M307" s="14" t="s">
        <v>163</v>
      </c>
    </row>
    <row r="308" spans="1:13" ht="140.25" x14ac:dyDescent="0.25">
      <c r="A308" s="12">
        <f t="shared" si="5"/>
        <v>304</v>
      </c>
      <c r="B308" s="24" t="s">
        <v>57</v>
      </c>
      <c r="C308" s="25" t="s">
        <v>58</v>
      </c>
      <c r="D308" s="26" t="s">
        <v>1110</v>
      </c>
      <c r="E308" s="27" t="s">
        <v>158</v>
      </c>
      <c r="F308" s="14" t="s">
        <v>159</v>
      </c>
      <c r="G308" s="14" t="s">
        <v>62</v>
      </c>
      <c r="H308" s="28" t="s">
        <v>947</v>
      </c>
      <c r="I308" s="44">
        <v>1155.5160000000001</v>
      </c>
      <c r="J308" s="14" t="s">
        <v>836</v>
      </c>
      <c r="K308" s="24" t="s">
        <v>991</v>
      </c>
      <c r="L308" s="24" t="s">
        <v>1013</v>
      </c>
      <c r="M308" s="14" t="s">
        <v>163</v>
      </c>
    </row>
    <row r="309" spans="1:13" ht="51" x14ac:dyDescent="0.25">
      <c r="A309" s="12">
        <f t="shared" si="5"/>
        <v>305</v>
      </c>
      <c r="B309" s="24" t="s">
        <v>1111</v>
      </c>
      <c r="C309" s="25" t="s">
        <v>1112</v>
      </c>
      <c r="D309" s="26" t="s">
        <v>1113</v>
      </c>
      <c r="E309" s="27" t="s">
        <v>920</v>
      </c>
      <c r="F309" s="14" t="s">
        <v>32</v>
      </c>
      <c r="G309" s="14" t="s">
        <v>95</v>
      </c>
      <c r="H309" s="28">
        <v>1</v>
      </c>
      <c r="I309" s="14">
        <v>179.1</v>
      </c>
      <c r="J309" s="14" t="s">
        <v>580</v>
      </c>
      <c r="K309" s="24" t="s">
        <v>991</v>
      </c>
      <c r="L309" s="24" t="s">
        <v>1040</v>
      </c>
      <c r="M309" s="14" t="s">
        <v>250</v>
      </c>
    </row>
    <row r="310" spans="1:13" ht="51" x14ac:dyDescent="0.25">
      <c r="A310" s="12">
        <f t="shared" si="5"/>
        <v>306</v>
      </c>
      <c r="B310" s="24" t="s">
        <v>926</v>
      </c>
      <c r="C310" s="25" t="s">
        <v>975</v>
      </c>
      <c r="D310" s="26" t="s">
        <v>545</v>
      </c>
      <c r="E310" s="27" t="s">
        <v>158</v>
      </c>
      <c r="F310" s="14" t="s">
        <v>159</v>
      </c>
      <c r="G310" s="14" t="s">
        <v>42</v>
      </c>
      <c r="H310" s="28" t="s">
        <v>82</v>
      </c>
      <c r="I310" s="28">
        <v>15000</v>
      </c>
      <c r="J310" s="14" t="s">
        <v>580</v>
      </c>
      <c r="K310" s="24" t="s">
        <v>991</v>
      </c>
      <c r="L310" s="24" t="s">
        <v>950</v>
      </c>
      <c r="M310" s="14" t="s">
        <v>46</v>
      </c>
    </row>
    <row r="311" spans="1:13" ht="51" x14ac:dyDescent="0.25">
      <c r="A311" s="12">
        <f t="shared" si="5"/>
        <v>307</v>
      </c>
      <c r="B311" s="24" t="s">
        <v>164</v>
      </c>
      <c r="C311" s="25" t="s">
        <v>164</v>
      </c>
      <c r="D311" s="26" t="s">
        <v>1114</v>
      </c>
      <c r="E311" s="27" t="s">
        <v>166</v>
      </c>
      <c r="F311" s="14" t="s">
        <v>104</v>
      </c>
      <c r="G311" s="14" t="s">
        <v>82</v>
      </c>
      <c r="H311" s="28" t="s">
        <v>82</v>
      </c>
      <c r="I311" s="28">
        <v>1200</v>
      </c>
      <c r="J311" s="14" t="s">
        <v>580</v>
      </c>
      <c r="K311" s="24" t="s">
        <v>956</v>
      </c>
      <c r="L311" s="24" t="s">
        <v>950</v>
      </c>
      <c r="M311" s="14" t="s">
        <v>46</v>
      </c>
    </row>
    <row r="312" spans="1:13" ht="255" x14ac:dyDescent="0.25">
      <c r="A312" s="12">
        <f t="shared" si="5"/>
        <v>308</v>
      </c>
      <c r="B312" s="24" t="s">
        <v>289</v>
      </c>
      <c r="C312" s="25" t="s">
        <v>945</v>
      </c>
      <c r="D312" s="26" t="s">
        <v>1115</v>
      </c>
      <c r="E312" s="27" t="s">
        <v>158</v>
      </c>
      <c r="F312" s="14" t="s">
        <v>159</v>
      </c>
      <c r="G312" s="14" t="s">
        <v>62</v>
      </c>
      <c r="H312" s="28" t="s">
        <v>1116</v>
      </c>
      <c r="I312" s="47">
        <v>3860.0323100000001</v>
      </c>
      <c r="J312" s="14" t="s">
        <v>836</v>
      </c>
      <c r="K312" s="24" t="s">
        <v>991</v>
      </c>
      <c r="L312" s="24" t="s">
        <v>1117</v>
      </c>
      <c r="M312" s="14" t="s">
        <v>163</v>
      </c>
    </row>
    <row r="313" spans="1:13" ht="76.5" x14ac:dyDescent="0.25">
      <c r="A313" s="12">
        <f t="shared" si="5"/>
        <v>309</v>
      </c>
      <c r="B313" s="24" t="s">
        <v>289</v>
      </c>
      <c r="C313" s="25" t="s">
        <v>945</v>
      </c>
      <c r="D313" s="26" t="s">
        <v>1118</v>
      </c>
      <c r="E313" s="27" t="s">
        <v>158</v>
      </c>
      <c r="F313" s="14" t="s">
        <v>159</v>
      </c>
      <c r="G313" s="14" t="s">
        <v>62</v>
      </c>
      <c r="H313" s="28" t="s">
        <v>63</v>
      </c>
      <c r="I313" s="14">
        <v>549.52900999999997</v>
      </c>
      <c r="J313" s="14" t="s">
        <v>836</v>
      </c>
      <c r="K313" s="24" t="s">
        <v>1040</v>
      </c>
      <c r="L313" s="24" t="s">
        <v>1058</v>
      </c>
      <c r="M313" s="14" t="s">
        <v>163</v>
      </c>
    </row>
    <row r="314" spans="1:13" ht="51" x14ac:dyDescent="0.25">
      <c r="A314" s="12">
        <f t="shared" si="5"/>
        <v>310</v>
      </c>
      <c r="B314" s="24" t="s">
        <v>1119</v>
      </c>
      <c r="C314" s="25" t="s">
        <v>1120</v>
      </c>
      <c r="D314" s="26" t="s">
        <v>1121</v>
      </c>
      <c r="E314" s="27" t="s">
        <v>602</v>
      </c>
      <c r="F314" s="14" t="s">
        <v>315</v>
      </c>
      <c r="G314" s="14" t="s">
        <v>42</v>
      </c>
      <c r="H314" s="28">
        <v>1</v>
      </c>
      <c r="I314" s="14">
        <v>650</v>
      </c>
      <c r="J314" s="14" t="s">
        <v>580</v>
      </c>
      <c r="K314" s="24" t="s">
        <v>991</v>
      </c>
      <c r="L314" s="24" t="s">
        <v>1122</v>
      </c>
      <c r="M314" s="14" t="s">
        <v>46</v>
      </c>
    </row>
    <row r="315" spans="1:13" ht="165.75" x14ac:dyDescent="0.25">
      <c r="A315" s="12">
        <f t="shared" si="5"/>
        <v>311</v>
      </c>
      <c r="B315" s="24" t="s">
        <v>156</v>
      </c>
      <c r="C315" s="25" t="s">
        <v>156</v>
      </c>
      <c r="D315" s="26" t="s">
        <v>1123</v>
      </c>
      <c r="E315" s="27" t="s">
        <v>158</v>
      </c>
      <c r="F315" s="14" t="s">
        <v>159</v>
      </c>
      <c r="G315" s="14" t="s">
        <v>42</v>
      </c>
      <c r="H315" s="28">
        <v>2</v>
      </c>
      <c r="I315" s="34">
        <v>926.88</v>
      </c>
      <c r="J315" s="14" t="s">
        <v>836</v>
      </c>
      <c r="K315" s="24" t="s">
        <v>1040</v>
      </c>
      <c r="L315" s="24" t="s">
        <v>1124</v>
      </c>
      <c r="M315" s="14" t="s">
        <v>163</v>
      </c>
    </row>
    <row r="316" spans="1:13" ht="38.25" x14ac:dyDescent="0.25">
      <c r="A316" s="12">
        <f t="shared" si="5"/>
        <v>312</v>
      </c>
      <c r="B316" s="24" t="s">
        <v>156</v>
      </c>
      <c r="C316" s="25" t="s">
        <v>156</v>
      </c>
      <c r="D316" s="26" t="s">
        <v>1125</v>
      </c>
      <c r="E316" s="27" t="s">
        <v>158</v>
      </c>
      <c r="F316" s="14" t="s">
        <v>159</v>
      </c>
      <c r="G316" s="14" t="s">
        <v>42</v>
      </c>
      <c r="H316" s="28">
        <v>1</v>
      </c>
      <c r="I316" s="29">
        <v>7661.6628000000001</v>
      </c>
      <c r="J316" s="14" t="s">
        <v>836</v>
      </c>
      <c r="K316" s="24" t="s">
        <v>991</v>
      </c>
      <c r="L316" s="24" t="s">
        <v>1126</v>
      </c>
      <c r="M316" s="14" t="s">
        <v>163</v>
      </c>
    </row>
    <row r="317" spans="1:13" ht="140.25" x14ac:dyDescent="0.25">
      <c r="A317" s="12">
        <f t="shared" si="5"/>
        <v>313</v>
      </c>
      <c r="B317" s="24" t="s">
        <v>156</v>
      </c>
      <c r="C317" s="25" t="s">
        <v>156</v>
      </c>
      <c r="D317" s="26" t="s">
        <v>1127</v>
      </c>
      <c r="E317" s="27" t="s">
        <v>158</v>
      </c>
      <c r="F317" s="14" t="s">
        <v>159</v>
      </c>
      <c r="G317" s="14" t="s">
        <v>42</v>
      </c>
      <c r="H317" s="28">
        <v>2</v>
      </c>
      <c r="I317" s="29">
        <v>1226.3432</v>
      </c>
      <c r="J317" s="14" t="s">
        <v>836</v>
      </c>
      <c r="K317" s="24" t="s">
        <v>1128</v>
      </c>
      <c r="L317" s="24" t="s">
        <v>845</v>
      </c>
      <c r="M317" s="14" t="s">
        <v>163</v>
      </c>
    </row>
    <row r="318" spans="1:13" ht="38.25" x14ac:dyDescent="0.25">
      <c r="A318" s="12">
        <f t="shared" si="5"/>
        <v>314</v>
      </c>
      <c r="B318" s="24" t="s">
        <v>156</v>
      </c>
      <c r="C318" s="25" t="s">
        <v>156</v>
      </c>
      <c r="D318" s="26" t="s">
        <v>1129</v>
      </c>
      <c r="E318" s="27" t="s">
        <v>158</v>
      </c>
      <c r="F318" s="14" t="s">
        <v>159</v>
      </c>
      <c r="G318" s="14" t="s">
        <v>42</v>
      </c>
      <c r="H318" s="28">
        <v>1</v>
      </c>
      <c r="I318" s="47">
        <v>18586.714940000002</v>
      </c>
      <c r="J318" s="14" t="s">
        <v>836</v>
      </c>
      <c r="K318" s="24" t="s">
        <v>1040</v>
      </c>
      <c r="L318" s="24" t="s">
        <v>1130</v>
      </c>
      <c r="M318" s="14" t="s">
        <v>163</v>
      </c>
    </row>
    <row r="319" spans="1:13" ht="114.75" x14ac:dyDescent="0.25">
      <c r="A319" s="12">
        <f t="shared" si="5"/>
        <v>315</v>
      </c>
      <c r="B319" s="24" t="s">
        <v>156</v>
      </c>
      <c r="C319" s="25" t="s">
        <v>156</v>
      </c>
      <c r="D319" s="26" t="s">
        <v>1131</v>
      </c>
      <c r="E319" s="27" t="s">
        <v>158</v>
      </c>
      <c r="F319" s="14" t="s">
        <v>159</v>
      </c>
      <c r="G319" s="14" t="s">
        <v>42</v>
      </c>
      <c r="H319" s="28">
        <v>2</v>
      </c>
      <c r="I319" s="47">
        <v>7767.9996000000001</v>
      </c>
      <c r="J319" s="14" t="s">
        <v>836</v>
      </c>
      <c r="K319" s="24" t="s">
        <v>956</v>
      </c>
      <c r="L319" s="24" t="s">
        <v>1132</v>
      </c>
      <c r="M319" s="14" t="s">
        <v>163</v>
      </c>
    </row>
    <row r="320" spans="1:13" ht="89.25" x14ac:dyDescent="0.25">
      <c r="A320" s="12">
        <f t="shared" si="5"/>
        <v>316</v>
      </c>
      <c r="B320" s="24" t="s">
        <v>289</v>
      </c>
      <c r="C320" s="25" t="s">
        <v>945</v>
      </c>
      <c r="D320" s="26" t="s">
        <v>1133</v>
      </c>
      <c r="E320" s="27" t="s">
        <v>158</v>
      </c>
      <c r="F320" s="14" t="s">
        <v>159</v>
      </c>
      <c r="G320" s="14" t="s">
        <v>62</v>
      </c>
      <c r="H320" s="28" t="s">
        <v>63</v>
      </c>
      <c r="I320" s="47">
        <v>4485.0325400000002</v>
      </c>
      <c r="J320" s="14" t="s">
        <v>1134</v>
      </c>
      <c r="K320" s="24" t="s">
        <v>1135</v>
      </c>
      <c r="L320" s="24" t="s">
        <v>1136</v>
      </c>
      <c r="M320" s="14" t="s">
        <v>163</v>
      </c>
    </row>
    <row r="321" spans="1:13" ht="89.25" x14ac:dyDescent="0.25">
      <c r="A321" s="12">
        <f t="shared" si="5"/>
        <v>317</v>
      </c>
      <c r="B321" s="24" t="s">
        <v>47</v>
      </c>
      <c r="C321" s="25" t="s">
        <v>617</v>
      </c>
      <c r="D321" s="26" t="s">
        <v>1137</v>
      </c>
      <c r="E321" s="27" t="s">
        <v>158</v>
      </c>
      <c r="F321" s="14" t="s">
        <v>159</v>
      </c>
      <c r="G321" s="14" t="s">
        <v>42</v>
      </c>
      <c r="H321" s="28">
        <v>1</v>
      </c>
      <c r="I321" s="14">
        <v>600</v>
      </c>
      <c r="J321" s="14" t="s">
        <v>836</v>
      </c>
      <c r="K321" s="24" t="s">
        <v>956</v>
      </c>
      <c r="L321" s="24" t="s">
        <v>1013</v>
      </c>
      <c r="M321" s="14" t="s">
        <v>163</v>
      </c>
    </row>
    <row r="322" spans="1:13" ht="63.75" x14ac:dyDescent="0.25">
      <c r="A322" s="12">
        <f t="shared" si="5"/>
        <v>318</v>
      </c>
      <c r="B322" s="24" t="s">
        <v>170</v>
      </c>
      <c r="C322" s="25" t="s">
        <v>171</v>
      </c>
      <c r="D322" s="26" t="s">
        <v>172</v>
      </c>
      <c r="E322" s="74" t="s">
        <v>141</v>
      </c>
      <c r="F322" s="14" t="s">
        <v>72</v>
      </c>
      <c r="G322" s="14" t="s">
        <v>173</v>
      </c>
      <c r="H322" s="28" t="s">
        <v>1138</v>
      </c>
      <c r="I322" s="34">
        <v>3799.74</v>
      </c>
      <c r="J322" s="14" t="s">
        <v>1139</v>
      </c>
      <c r="K322" s="24" t="s">
        <v>620</v>
      </c>
      <c r="L322" s="24" t="s">
        <v>1140</v>
      </c>
      <c r="M322" s="14" t="s">
        <v>37</v>
      </c>
    </row>
    <row r="323" spans="1:13" ht="38.25" x14ac:dyDescent="0.25">
      <c r="A323" s="12">
        <f t="shared" si="5"/>
        <v>319</v>
      </c>
      <c r="B323" s="24" t="s">
        <v>101</v>
      </c>
      <c r="C323" s="25" t="s">
        <v>1141</v>
      </c>
      <c r="D323" s="26" t="s">
        <v>1142</v>
      </c>
      <c r="E323" s="74" t="s">
        <v>166</v>
      </c>
      <c r="F323" s="14" t="s">
        <v>1143</v>
      </c>
      <c r="G323" s="14" t="s">
        <v>42</v>
      </c>
      <c r="H323" s="28">
        <v>1</v>
      </c>
      <c r="I323" s="28">
        <v>600</v>
      </c>
      <c r="J323" s="14" t="s">
        <v>836</v>
      </c>
      <c r="K323" s="24" t="s">
        <v>956</v>
      </c>
      <c r="L323" s="24" t="s">
        <v>1144</v>
      </c>
      <c r="M323" s="14" t="s">
        <v>872</v>
      </c>
    </row>
    <row r="324" spans="1:13" ht="51" x14ac:dyDescent="0.25">
      <c r="A324" s="12">
        <f t="shared" si="5"/>
        <v>320</v>
      </c>
      <c r="B324" s="24" t="s">
        <v>47</v>
      </c>
      <c r="C324" s="25" t="s">
        <v>617</v>
      </c>
      <c r="D324" s="26" t="s">
        <v>1105</v>
      </c>
      <c r="E324" s="27" t="s">
        <v>158</v>
      </c>
      <c r="F324" s="14" t="s">
        <v>159</v>
      </c>
      <c r="G324" s="14" t="s">
        <v>42</v>
      </c>
      <c r="H324" s="28">
        <v>1</v>
      </c>
      <c r="I324" s="14">
        <v>233.3</v>
      </c>
      <c r="J324" s="14" t="s">
        <v>836</v>
      </c>
      <c r="K324" s="24" t="s">
        <v>956</v>
      </c>
      <c r="L324" s="24" t="s">
        <v>1006</v>
      </c>
      <c r="M324" s="14" t="s">
        <v>163</v>
      </c>
    </row>
    <row r="325" spans="1:13" ht="51" x14ac:dyDescent="0.25">
      <c r="A325" s="12">
        <v>321</v>
      </c>
      <c r="B325" s="24" t="s">
        <v>47</v>
      </c>
      <c r="C325" s="25" t="s">
        <v>617</v>
      </c>
      <c r="D325" s="52" t="s">
        <v>1145</v>
      </c>
      <c r="E325" s="53" t="s">
        <v>158</v>
      </c>
      <c r="F325" s="50" t="s">
        <v>159</v>
      </c>
      <c r="G325" s="50" t="s">
        <v>42</v>
      </c>
      <c r="H325" s="50" t="s">
        <v>160</v>
      </c>
      <c r="I325" s="50" t="s">
        <v>1146</v>
      </c>
      <c r="J325" s="50" t="s">
        <v>836</v>
      </c>
      <c r="K325" s="50" t="s">
        <v>1040</v>
      </c>
      <c r="L325" s="50" t="s">
        <v>1006</v>
      </c>
      <c r="M325" s="50" t="s">
        <v>163</v>
      </c>
    </row>
    <row r="326" spans="1:13" ht="255" x14ac:dyDescent="0.25">
      <c r="A326" s="13">
        <f t="shared" si="5"/>
        <v>322</v>
      </c>
      <c r="B326" s="50" t="s">
        <v>156</v>
      </c>
      <c r="C326" s="51" t="s">
        <v>156</v>
      </c>
      <c r="D326" s="52" t="s">
        <v>1147</v>
      </c>
      <c r="E326" s="53" t="s">
        <v>158</v>
      </c>
      <c r="F326" s="50" t="s">
        <v>159</v>
      </c>
      <c r="G326" s="50" t="s">
        <v>42</v>
      </c>
      <c r="H326" s="50">
        <v>4</v>
      </c>
      <c r="I326" s="75">
        <v>1702.4792</v>
      </c>
      <c r="J326" s="50" t="s">
        <v>836</v>
      </c>
      <c r="K326" s="50" t="s">
        <v>1058</v>
      </c>
      <c r="L326" s="50" t="s">
        <v>1148</v>
      </c>
      <c r="M326" s="50" t="s">
        <v>163</v>
      </c>
    </row>
    <row r="327" spans="1:13" ht="38.25" x14ac:dyDescent="0.25">
      <c r="A327" s="13">
        <v>323</v>
      </c>
      <c r="B327" s="50" t="s">
        <v>156</v>
      </c>
      <c r="C327" s="51" t="s">
        <v>156</v>
      </c>
      <c r="D327" s="52" t="s">
        <v>1149</v>
      </c>
      <c r="E327" s="53" t="s">
        <v>158</v>
      </c>
      <c r="F327" s="50" t="s">
        <v>159</v>
      </c>
      <c r="G327" s="50" t="s">
        <v>42</v>
      </c>
      <c r="H327" s="50" t="s">
        <v>160</v>
      </c>
      <c r="I327" s="76">
        <v>1366.7373700000001</v>
      </c>
      <c r="J327" s="50" t="s">
        <v>836</v>
      </c>
      <c r="K327" s="50" t="s">
        <v>1040</v>
      </c>
      <c r="L327" s="50" t="s">
        <v>1150</v>
      </c>
      <c r="M327" s="50" t="s">
        <v>163</v>
      </c>
    </row>
    <row r="328" spans="1:13" ht="178.5" x14ac:dyDescent="0.25">
      <c r="A328" s="13">
        <f t="shared" si="5"/>
        <v>324</v>
      </c>
      <c r="B328" s="50" t="s">
        <v>156</v>
      </c>
      <c r="C328" s="51" t="s">
        <v>156</v>
      </c>
      <c r="D328" s="52" t="s">
        <v>1151</v>
      </c>
      <c r="E328" s="53" t="s">
        <v>158</v>
      </c>
      <c r="F328" s="50" t="s">
        <v>159</v>
      </c>
      <c r="G328" s="50" t="s">
        <v>42</v>
      </c>
      <c r="H328" s="50" t="s">
        <v>597</v>
      </c>
      <c r="I328" s="76">
        <v>1217.01377</v>
      </c>
      <c r="J328" s="50" t="s">
        <v>836</v>
      </c>
      <c r="K328" s="50" t="s">
        <v>1040</v>
      </c>
      <c r="L328" s="50" t="s">
        <v>1152</v>
      </c>
      <c r="M328" s="50" t="s">
        <v>163</v>
      </c>
    </row>
    <row r="329" spans="1:13" ht="25.5" x14ac:dyDescent="0.25">
      <c r="A329" s="13">
        <v>325</v>
      </c>
      <c r="B329" s="50" t="s">
        <v>369</v>
      </c>
      <c r="C329" s="51" t="s">
        <v>914</v>
      </c>
      <c r="D329" s="52" t="s">
        <v>1153</v>
      </c>
      <c r="E329" s="53" t="s">
        <v>609</v>
      </c>
      <c r="F329" s="50" t="s">
        <v>32</v>
      </c>
      <c r="G329" s="50" t="s">
        <v>95</v>
      </c>
      <c r="H329" s="50" t="s">
        <v>160</v>
      </c>
      <c r="I329" s="77">
        <v>133.285</v>
      </c>
      <c r="J329" s="50" t="s">
        <v>383</v>
      </c>
      <c r="K329" s="50" t="s">
        <v>1040</v>
      </c>
      <c r="L329" s="50" t="s">
        <v>1154</v>
      </c>
      <c r="M329" s="50" t="s">
        <v>250</v>
      </c>
    </row>
    <row r="330" spans="1:13" ht="63.75" x14ac:dyDescent="0.25">
      <c r="A330" s="13">
        <f t="shared" si="5"/>
        <v>326</v>
      </c>
      <c r="B330" s="50" t="s">
        <v>68</v>
      </c>
      <c r="C330" s="51" t="s">
        <v>68</v>
      </c>
      <c r="D330" s="52" t="s">
        <v>1155</v>
      </c>
      <c r="E330" s="53" t="s">
        <v>1156</v>
      </c>
      <c r="F330" s="50" t="s">
        <v>72</v>
      </c>
      <c r="G330" s="50" t="s">
        <v>42</v>
      </c>
      <c r="H330" s="50" t="s">
        <v>160</v>
      </c>
      <c r="I330" s="54">
        <v>420</v>
      </c>
      <c r="J330" s="50" t="s">
        <v>1157</v>
      </c>
      <c r="K330" s="50" t="s">
        <v>1040</v>
      </c>
      <c r="L330" s="50" t="s">
        <v>1062</v>
      </c>
      <c r="M330" s="50" t="s">
        <v>250</v>
      </c>
    </row>
    <row r="331" spans="1:13" ht="25.5" x14ac:dyDescent="0.25">
      <c r="A331" s="13">
        <f t="shared" si="5"/>
        <v>327</v>
      </c>
      <c r="B331" s="50" t="s">
        <v>1158</v>
      </c>
      <c r="C331" s="51" t="s">
        <v>1159</v>
      </c>
      <c r="D331" s="52" t="s">
        <v>1160</v>
      </c>
      <c r="E331" s="53" t="s">
        <v>920</v>
      </c>
      <c r="F331" s="50" t="s">
        <v>32</v>
      </c>
      <c r="G331" s="50" t="s">
        <v>95</v>
      </c>
      <c r="H331" s="55">
        <v>2</v>
      </c>
      <c r="I331" s="75">
        <v>163.25040000000001</v>
      </c>
      <c r="J331" s="50" t="s">
        <v>383</v>
      </c>
      <c r="K331" s="50" t="s">
        <v>1040</v>
      </c>
      <c r="L331" s="50" t="s">
        <v>1048</v>
      </c>
      <c r="M331" s="50" t="s">
        <v>250</v>
      </c>
    </row>
    <row r="332" spans="1:13" ht="153" x14ac:dyDescent="0.25">
      <c r="A332" s="13">
        <f t="shared" si="5"/>
        <v>328</v>
      </c>
      <c r="B332" s="50" t="s">
        <v>29</v>
      </c>
      <c r="C332" s="51" t="s">
        <v>29</v>
      </c>
      <c r="D332" s="52" t="s">
        <v>1161</v>
      </c>
      <c r="E332" s="53" t="s">
        <v>31</v>
      </c>
      <c r="F332" s="50" t="s">
        <v>315</v>
      </c>
      <c r="G332" s="50" t="s">
        <v>42</v>
      </c>
      <c r="H332" s="55">
        <v>10</v>
      </c>
      <c r="I332" s="54">
        <v>700</v>
      </c>
      <c r="J332" s="50" t="s">
        <v>580</v>
      </c>
      <c r="K332" s="50" t="s">
        <v>1040</v>
      </c>
      <c r="L332" s="50" t="s">
        <v>1058</v>
      </c>
      <c r="M332" s="50" t="s">
        <v>46</v>
      </c>
    </row>
    <row r="333" spans="1:13" ht="408" x14ac:dyDescent="0.25">
      <c r="A333" s="13">
        <f>A332+1</f>
        <v>329</v>
      </c>
      <c r="B333" s="50" t="s">
        <v>29</v>
      </c>
      <c r="C333" s="51" t="s">
        <v>29</v>
      </c>
      <c r="D333" s="26" t="s">
        <v>1162</v>
      </c>
      <c r="E333" s="53" t="s">
        <v>31</v>
      </c>
      <c r="F333" s="50" t="s">
        <v>315</v>
      </c>
      <c r="G333" s="50" t="s">
        <v>42</v>
      </c>
      <c r="H333" s="55">
        <v>10</v>
      </c>
      <c r="I333" s="34">
        <v>880</v>
      </c>
      <c r="J333" s="50" t="s">
        <v>580</v>
      </c>
      <c r="K333" s="24" t="s">
        <v>1040</v>
      </c>
      <c r="L333" s="24" t="s">
        <v>1048</v>
      </c>
      <c r="M333" s="14" t="s">
        <v>46</v>
      </c>
    </row>
    <row r="334" spans="1:13" ht="38.25" x14ac:dyDescent="0.25">
      <c r="A334" s="14">
        <v>330</v>
      </c>
      <c r="B334" s="24" t="s">
        <v>544</v>
      </c>
      <c r="C334" s="25" t="s">
        <v>544</v>
      </c>
      <c r="D334" s="52" t="s">
        <v>955</v>
      </c>
      <c r="E334" s="53" t="s">
        <v>158</v>
      </c>
      <c r="F334" s="50" t="s">
        <v>159</v>
      </c>
      <c r="G334" s="50" t="s">
        <v>42</v>
      </c>
      <c r="H334" s="55">
        <v>1</v>
      </c>
      <c r="I334" s="75">
        <v>1300.3871999999999</v>
      </c>
      <c r="J334" s="50" t="s">
        <v>836</v>
      </c>
      <c r="K334" s="50" t="s">
        <v>1040</v>
      </c>
      <c r="L334" s="50" t="s">
        <v>845</v>
      </c>
      <c r="M334" s="50" t="s">
        <v>872</v>
      </c>
    </row>
    <row r="335" spans="1:13" ht="63.75" x14ac:dyDescent="0.25">
      <c r="A335" s="12">
        <f>A334+1</f>
        <v>331</v>
      </c>
      <c r="B335" s="24" t="s">
        <v>1163</v>
      </c>
      <c r="C335" s="25" t="s">
        <v>1164</v>
      </c>
      <c r="D335" s="26" t="s">
        <v>1165</v>
      </c>
      <c r="E335" s="27" t="s">
        <v>158</v>
      </c>
      <c r="F335" s="14" t="s">
        <v>159</v>
      </c>
      <c r="G335" s="14" t="s">
        <v>62</v>
      </c>
      <c r="H335" s="28" t="s">
        <v>63</v>
      </c>
      <c r="I335" s="44">
        <v>9210</v>
      </c>
      <c r="J335" s="14" t="s">
        <v>1166</v>
      </c>
      <c r="K335" s="24" t="s">
        <v>1135</v>
      </c>
      <c r="L335" s="24" t="s">
        <v>1167</v>
      </c>
      <c r="M335" s="14" t="s">
        <v>163</v>
      </c>
    </row>
    <row r="336" spans="1:13" ht="38.25" x14ac:dyDescent="0.25">
      <c r="A336" s="13">
        <f>A335+1</f>
        <v>332</v>
      </c>
      <c r="B336" s="50" t="s">
        <v>47</v>
      </c>
      <c r="C336" s="51" t="s">
        <v>617</v>
      </c>
      <c r="D336" s="52" t="s">
        <v>1057</v>
      </c>
      <c r="E336" s="53" t="s">
        <v>158</v>
      </c>
      <c r="F336" s="50" t="s">
        <v>159</v>
      </c>
      <c r="G336" s="50" t="s">
        <v>42</v>
      </c>
      <c r="H336" s="50" t="s">
        <v>160</v>
      </c>
      <c r="I336" s="54">
        <v>720</v>
      </c>
      <c r="J336" s="50" t="s">
        <v>836</v>
      </c>
      <c r="K336" s="50" t="s">
        <v>1040</v>
      </c>
      <c r="L336" s="50" t="s">
        <v>1013</v>
      </c>
      <c r="M336" s="50" t="s">
        <v>163</v>
      </c>
    </row>
    <row r="337" spans="1:13" ht="51" x14ac:dyDescent="0.25">
      <c r="A337" s="12">
        <f>A336+1</f>
        <v>333</v>
      </c>
      <c r="B337" s="50" t="s">
        <v>625</v>
      </c>
      <c r="C337" s="51" t="s">
        <v>626</v>
      </c>
      <c r="D337" s="52" t="s">
        <v>1168</v>
      </c>
      <c r="E337" s="53" t="s">
        <v>141</v>
      </c>
      <c r="F337" s="50" t="s">
        <v>72</v>
      </c>
      <c r="G337" s="50" t="s">
        <v>42</v>
      </c>
      <c r="H337" s="50" t="s">
        <v>160</v>
      </c>
      <c r="I337" s="54">
        <v>135</v>
      </c>
      <c r="J337" s="50" t="s">
        <v>1169</v>
      </c>
      <c r="K337" s="50" t="s">
        <v>1040</v>
      </c>
      <c r="L337" s="50" t="s">
        <v>1170</v>
      </c>
      <c r="M337" s="50" t="s">
        <v>46</v>
      </c>
    </row>
    <row r="338" spans="1:13" ht="51" x14ac:dyDescent="0.25">
      <c r="A338" s="13">
        <f>A337+1</f>
        <v>334</v>
      </c>
      <c r="B338" s="50" t="s">
        <v>47</v>
      </c>
      <c r="C338" s="51" t="s">
        <v>617</v>
      </c>
      <c r="D338" s="52" t="s">
        <v>1105</v>
      </c>
      <c r="E338" s="53" t="s">
        <v>158</v>
      </c>
      <c r="F338" s="50" t="s">
        <v>159</v>
      </c>
      <c r="G338" s="50" t="s">
        <v>42</v>
      </c>
      <c r="H338" s="50" t="s">
        <v>160</v>
      </c>
      <c r="I338" s="54">
        <v>583.33000000000004</v>
      </c>
      <c r="J338" s="50" t="s">
        <v>836</v>
      </c>
      <c r="K338" s="50" t="s">
        <v>1040</v>
      </c>
      <c r="L338" s="50" t="s">
        <v>1006</v>
      </c>
      <c r="M338" s="50" t="s">
        <v>163</v>
      </c>
    </row>
    <row r="339" spans="1:13" ht="140.25" x14ac:dyDescent="0.25">
      <c r="A339" s="13">
        <f t="shared" ref="A339:A402" si="6">A338+1</f>
        <v>335</v>
      </c>
      <c r="B339" s="50" t="s">
        <v>544</v>
      </c>
      <c r="C339" s="51" t="s">
        <v>982</v>
      </c>
      <c r="D339" s="52" t="s">
        <v>1127</v>
      </c>
      <c r="E339" s="53" t="s">
        <v>158</v>
      </c>
      <c r="F339" s="50" t="s">
        <v>159</v>
      </c>
      <c r="G339" s="50" t="s">
        <v>42</v>
      </c>
      <c r="H339" s="50" t="s">
        <v>597</v>
      </c>
      <c r="I339" s="75">
        <v>1226.3432</v>
      </c>
      <c r="J339" s="50" t="s">
        <v>836</v>
      </c>
      <c r="K339" s="50" t="s">
        <v>1040</v>
      </c>
      <c r="L339" s="50" t="s">
        <v>1152</v>
      </c>
      <c r="M339" s="50" t="s">
        <v>163</v>
      </c>
    </row>
    <row r="340" spans="1:13" ht="165.75" x14ac:dyDescent="0.25">
      <c r="A340" s="13">
        <f t="shared" si="6"/>
        <v>336</v>
      </c>
      <c r="B340" s="50" t="s">
        <v>544</v>
      </c>
      <c r="C340" s="51" t="s">
        <v>982</v>
      </c>
      <c r="D340" s="52" t="s">
        <v>1171</v>
      </c>
      <c r="E340" s="53" t="s">
        <v>158</v>
      </c>
      <c r="F340" s="50" t="s">
        <v>159</v>
      </c>
      <c r="G340" s="50" t="s">
        <v>42</v>
      </c>
      <c r="H340" s="50" t="s">
        <v>597</v>
      </c>
      <c r="I340" s="54">
        <v>926.88</v>
      </c>
      <c r="J340" s="50" t="s">
        <v>836</v>
      </c>
      <c r="K340" s="50" t="s">
        <v>1040</v>
      </c>
      <c r="L340" s="50" t="s">
        <v>1152</v>
      </c>
      <c r="M340" s="50" t="s">
        <v>163</v>
      </c>
    </row>
    <row r="341" spans="1:13" ht="165.75" x14ac:dyDescent="0.25">
      <c r="A341" s="13">
        <f t="shared" si="6"/>
        <v>337</v>
      </c>
      <c r="B341" s="50" t="s">
        <v>289</v>
      </c>
      <c r="C341" s="51" t="s">
        <v>945</v>
      </c>
      <c r="D341" s="52" t="s">
        <v>1172</v>
      </c>
      <c r="E341" s="53" t="s">
        <v>158</v>
      </c>
      <c r="F341" s="50" t="s">
        <v>159</v>
      </c>
      <c r="G341" s="50" t="s">
        <v>62</v>
      </c>
      <c r="H341" s="50" t="s">
        <v>947</v>
      </c>
      <c r="I341" s="76">
        <v>3792.45255</v>
      </c>
      <c r="J341" s="50" t="s">
        <v>836</v>
      </c>
      <c r="K341" s="50" t="s">
        <v>1040</v>
      </c>
      <c r="L341" s="50" t="s">
        <v>1173</v>
      </c>
      <c r="M341" s="50" t="s">
        <v>163</v>
      </c>
    </row>
    <row r="342" spans="1:13" ht="306" x14ac:dyDescent="0.25">
      <c r="A342" s="13">
        <f t="shared" si="6"/>
        <v>338</v>
      </c>
      <c r="B342" s="24" t="s">
        <v>57</v>
      </c>
      <c r="C342" s="25" t="s">
        <v>58</v>
      </c>
      <c r="D342" s="26" t="s">
        <v>1174</v>
      </c>
      <c r="E342" s="27" t="s">
        <v>158</v>
      </c>
      <c r="F342" s="14" t="s">
        <v>159</v>
      </c>
      <c r="G342" s="14" t="s">
        <v>62</v>
      </c>
      <c r="H342" s="28" t="s">
        <v>1072</v>
      </c>
      <c r="I342" s="44">
        <v>7592.7839999999997</v>
      </c>
      <c r="J342" s="14" t="s">
        <v>1175</v>
      </c>
      <c r="K342" s="24" t="s">
        <v>1176</v>
      </c>
      <c r="L342" s="24" t="s">
        <v>925</v>
      </c>
      <c r="M342" s="14" t="s">
        <v>163</v>
      </c>
    </row>
    <row r="343" spans="1:13" ht="51" x14ac:dyDescent="0.25">
      <c r="A343" s="13">
        <f t="shared" si="6"/>
        <v>339</v>
      </c>
      <c r="B343" s="40" t="s">
        <v>895</v>
      </c>
      <c r="C343" s="42" t="s">
        <v>895</v>
      </c>
      <c r="D343" s="38" t="s">
        <v>1177</v>
      </c>
      <c r="E343" s="39" t="s">
        <v>602</v>
      </c>
      <c r="F343" s="40" t="s">
        <v>315</v>
      </c>
      <c r="G343" s="40" t="s">
        <v>42</v>
      </c>
      <c r="H343" s="40" t="s">
        <v>160</v>
      </c>
      <c r="I343" s="41">
        <v>394.19</v>
      </c>
      <c r="J343" s="40" t="s">
        <v>580</v>
      </c>
      <c r="K343" s="40" t="s">
        <v>1040</v>
      </c>
      <c r="L343" s="40" t="s">
        <v>1178</v>
      </c>
      <c r="M343" s="40" t="s">
        <v>163</v>
      </c>
    </row>
    <row r="344" spans="1:13" ht="293.25" x14ac:dyDescent="0.25">
      <c r="A344" s="13">
        <f t="shared" si="6"/>
        <v>340</v>
      </c>
      <c r="B344" s="40" t="s">
        <v>289</v>
      </c>
      <c r="C344" s="42" t="s">
        <v>945</v>
      </c>
      <c r="D344" s="38" t="s">
        <v>1179</v>
      </c>
      <c r="E344" s="39" t="s">
        <v>158</v>
      </c>
      <c r="F344" s="40" t="s">
        <v>159</v>
      </c>
      <c r="G344" s="40" t="s">
        <v>42</v>
      </c>
      <c r="H344" s="40" t="s">
        <v>856</v>
      </c>
      <c r="I344" s="78">
        <v>2182.4311200000002</v>
      </c>
      <c r="J344" s="40" t="s">
        <v>836</v>
      </c>
      <c r="K344" s="40" t="s">
        <v>1040</v>
      </c>
      <c r="L344" s="40" t="s">
        <v>1180</v>
      </c>
      <c r="M344" s="40" t="s">
        <v>163</v>
      </c>
    </row>
    <row r="345" spans="1:13" ht="51" x14ac:dyDescent="0.25">
      <c r="A345" s="13">
        <f t="shared" si="6"/>
        <v>341</v>
      </c>
      <c r="B345" s="40" t="s">
        <v>1181</v>
      </c>
      <c r="C345" s="42" t="s">
        <v>1182</v>
      </c>
      <c r="D345" s="38" t="s">
        <v>1183</v>
      </c>
      <c r="E345" s="39" t="s">
        <v>1184</v>
      </c>
      <c r="F345" s="40" t="s">
        <v>1015</v>
      </c>
      <c r="G345" s="14" t="s">
        <v>142</v>
      </c>
      <c r="H345" s="28">
        <v>8</v>
      </c>
      <c r="I345" s="78">
        <v>258.06452999999999</v>
      </c>
      <c r="J345" s="40" t="s">
        <v>383</v>
      </c>
      <c r="K345" s="40" t="s">
        <v>991</v>
      </c>
      <c r="L345" s="40" t="s">
        <v>1056</v>
      </c>
      <c r="M345" s="14" t="s">
        <v>37</v>
      </c>
    </row>
    <row r="346" spans="1:13" ht="38.25" x14ac:dyDescent="0.25">
      <c r="A346" s="13">
        <f t="shared" si="6"/>
        <v>342</v>
      </c>
      <c r="B346" s="24" t="s">
        <v>963</v>
      </c>
      <c r="C346" s="25" t="s">
        <v>964</v>
      </c>
      <c r="D346" s="26" t="s">
        <v>1185</v>
      </c>
      <c r="E346" s="27" t="s">
        <v>966</v>
      </c>
      <c r="F346" s="14" t="s">
        <v>1186</v>
      </c>
      <c r="G346" s="14" t="s">
        <v>42</v>
      </c>
      <c r="H346" s="28">
        <v>28</v>
      </c>
      <c r="I346" s="14">
        <v>357.77839999999998</v>
      </c>
      <c r="J346" s="14" t="s">
        <v>1187</v>
      </c>
      <c r="K346" s="24" t="s">
        <v>1040</v>
      </c>
      <c r="L346" s="24" t="s">
        <v>1188</v>
      </c>
      <c r="M346" s="14" t="s">
        <v>37</v>
      </c>
    </row>
    <row r="347" spans="1:13" ht="38.25" x14ac:dyDescent="0.25">
      <c r="A347" s="13">
        <f t="shared" si="6"/>
        <v>343</v>
      </c>
      <c r="B347" s="24" t="s">
        <v>1189</v>
      </c>
      <c r="C347" s="25" t="s">
        <v>1190</v>
      </c>
      <c r="D347" s="26" t="s">
        <v>1191</v>
      </c>
      <c r="E347" s="27" t="s">
        <v>31</v>
      </c>
      <c r="F347" s="14" t="s">
        <v>41</v>
      </c>
      <c r="G347" s="14" t="s">
        <v>42</v>
      </c>
      <c r="H347" s="28">
        <v>1</v>
      </c>
      <c r="I347" s="14">
        <v>315.61399999999998</v>
      </c>
      <c r="J347" s="14" t="s">
        <v>1066</v>
      </c>
      <c r="K347" s="24" t="s">
        <v>1040</v>
      </c>
      <c r="L347" s="24" t="s">
        <v>1013</v>
      </c>
      <c r="M347" s="14" t="s">
        <v>872</v>
      </c>
    </row>
    <row r="348" spans="1:13" ht="51" x14ac:dyDescent="0.25">
      <c r="A348" s="13">
        <f t="shared" si="6"/>
        <v>344</v>
      </c>
      <c r="B348" s="24" t="s">
        <v>600</v>
      </c>
      <c r="C348" s="25" t="s">
        <v>600</v>
      </c>
      <c r="D348" s="26" t="s">
        <v>1192</v>
      </c>
      <c r="E348" s="27" t="s">
        <v>602</v>
      </c>
      <c r="F348" s="14" t="s">
        <v>315</v>
      </c>
      <c r="G348" s="14" t="s">
        <v>42</v>
      </c>
      <c r="H348" s="28" t="s">
        <v>82</v>
      </c>
      <c r="I348" s="34">
        <v>10320.24</v>
      </c>
      <c r="J348" s="14" t="s">
        <v>580</v>
      </c>
      <c r="K348" s="24" t="s">
        <v>1188</v>
      </c>
      <c r="L348" s="24" t="s">
        <v>1193</v>
      </c>
      <c r="M348" s="14" t="s">
        <v>46</v>
      </c>
    </row>
    <row r="349" spans="1:13" ht="51" x14ac:dyDescent="0.25">
      <c r="A349" s="13">
        <f t="shared" si="6"/>
        <v>345</v>
      </c>
      <c r="B349" s="24" t="s">
        <v>600</v>
      </c>
      <c r="C349" s="25" t="s">
        <v>600</v>
      </c>
      <c r="D349" s="26" t="s">
        <v>1194</v>
      </c>
      <c r="E349" s="27" t="s">
        <v>602</v>
      </c>
      <c r="F349" s="14" t="s">
        <v>315</v>
      </c>
      <c r="G349" s="14" t="s">
        <v>42</v>
      </c>
      <c r="H349" s="28" t="s">
        <v>82</v>
      </c>
      <c r="I349" s="14">
        <v>790.84</v>
      </c>
      <c r="J349" s="14" t="s">
        <v>580</v>
      </c>
      <c r="K349" s="24" t="s">
        <v>1188</v>
      </c>
      <c r="L349" s="24" t="s">
        <v>1193</v>
      </c>
      <c r="M349" s="14" t="s">
        <v>46</v>
      </c>
    </row>
    <row r="350" spans="1:13" ht="38.25" x14ac:dyDescent="0.25">
      <c r="A350" s="13">
        <f t="shared" si="6"/>
        <v>346</v>
      </c>
      <c r="B350" s="24" t="s">
        <v>895</v>
      </c>
      <c r="C350" s="25" t="s">
        <v>895</v>
      </c>
      <c r="D350" s="26" t="s">
        <v>1195</v>
      </c>
      <c r="E350" s="27" t="s">
        <v>602</v>
      </c>
      <c r="F350" s="14" t="s">
        <v>525</v>
      </c>
      <c r="G350" s="14" t="s">
        <v>42</v>
      </c>
      <c r="H350" s="28">
        <v>1</v>
      </c>
      <c r="I350" s="14">
        <v>310.77199999999999</v>
      </c>
      <c r="J350" s="40" t="s">
        <v>836</v>
      </c>
      <c r="K350" s="24" t="s">
        <v>1188</v>
      </c>
      <c r="L350" s="24" t="s">
        <v>1196</v>
      </c>
      <c r="M350" s="14" t="s">
        <v>163</v>
      </c>
    </row>
    <row r="351" spans="1:13" ht="38.25" x14ac:dyDescent="0.25">
      <c r="A351" s="13">
        <f t="shared" si="6"/>
        <v>347</v>
      </c>
      <c r="B351" s="24" t="s">
        <v>895</v>
      </c>
      <c r="C351" s="25" t="s">
        <v>895</v>
      </c>
      <c r="D351" s="26" t="s">
        <v>1197</v>
      </c>
      <c r="E351" s="27" t="s">
        <v>602</v>
      </c>
      <c r="F351" s="14" t="s">
        <v>525</v>
      </c>
      <c r="G351" s="14" t="s">
        <v>42</v>
      </c>
      <c r="H351" s="28">
        <v>1</v>
      </c>
      <c r="I351" s="14">
        <v>374.35599999999999</v>
      </c>
      <c r="J351" s="40" t="s">
        <v>836</v>
      </c>
      <c r="K351" s="24" t="s">
        <v>1188</v>
      </c>
      <c r="L351" s="24" t="s">
        <v>1196</v>
      </c>
      <c r="M351" s="14" t="s">
        <v>163</v>
      </c>
    </row>
    <row r="352" spans="1:13" ht="140.25" x14ac:dyDescent="0.25">
      <c r="A352" s="13">
        <f t="shared" si="6"/>
        <v>348</v>
      </c>
      <c r="B352" s="50" t="s">
        <v>156</v>
      </c>
      <c r="C352" s="51" t="s">
        <v>156</v>
      </c>
      <c r="D352" s="52" t="s">
        <v>1198</v>
      </c>
      <c r="E352" s="53" t="s">
        <v>158</v>
      </c>
      <c r="F352" s="50" t="s">
        <v>159</v>
      </c>
      <c r="G352" s="50" t="s">
        <v>42</v>
      </c>
      <c r="H352" s="28">
        <v>2</v>
      </c>
      <c r="I352" s="14">
        <v>840.01919999999996</v>
      </c>
      <c r="J352" s="14" t="s">
        <v>836</v>
      </c>
      <c r="K352" s="24" t="s">
        <v>1040</v>
      </c>
      <c r="L352" s="24" t="s">
        <v>1199</v>
      </c>
      <c r="M352" s="14" t="s">
        <v>163</v>
      </c>
    </row>
    <row r="353" spans="1:13" ht="25.5" x14ac:dyDescent="0.25">
      <c r="A353" s="13">
        <f t="shared" si="6"/>
        <v>349</v>
      </c>
      <c r="B353" s="24" t="s">
        <v>101</v>
      </c>
      <c r="C353" s="25" t="s">
        <v>101</v>
      </c>
      <c r="D353" s="26" t="s">
        <v>1200</v>
      </c>
      <c r="E353" s="27" t="s">
        <v>920</v>
      </c>
      <c r="F353" s="14" t="s">
        <v>242</v>
      </c>
      <c r="G353" s="14" t="s">
        <v>95</v>
      </c>
      <c r="H353" s="28">
        <v>300</v>
      </c>
      <c r="I353" s="14">
        <v>456.9</v>
      </c>
      <c r="J353" s="14" t="s">
        <v>1066</v>
      </c>
      <c r="K353" s="24" t="s">
        <v>1040</v>
      </c>
      <c r="L353" s="24" t="s">
        <v>1058</v>
      </c>
      <c r="M353" s="14" t="s">
        <v>613</v>
      </c>
    </row>
    <row r="354" spans="1:13" ht="140.25" x14ac:dyDescent="0.25">
      <c r="A354" s="13">
        <f t="shared" si="6"/>
        <v>350</v>
      </c>
      <c r="B354" s="24" t="s">
        <v>289</v>
      </c>
      <c r="C354" s="25" t="s">
        <v>945</v>
      </c>
      <c r="D354" s="26" t="s">
        <v>1201</v>
      </c>
      <c r="E354" s="27" t="s">
        <v>158</v>
      </c>
      <c r="F354" s="14" t="s">
        <v>159</v>
      </c>
      <c r="G354" s="14" t="s">
        <v>62</v>
      </c>
      <c r="H354" s="28" t="s">
        <v>947</v>
      </c>
      <c r="I354" s="14">
        <v>619.78148999999996</v>
      </c>
      <c r="J354" s="14" t="s">
        <v>836</v>
      </c>
      <c r="K354" s="24" t="s">
        <v>1040</v>
      </c>
      <c r="L354" s="24" t="s">
        <v>1202</v>
      </c>
      <c r="M354" s="14" t="s">
        <v>163</v>
      </c>
    </row>
    <row r="355" spans="1:13" ht="51" x14ac:dyDescent="0.25">
      <c r="A355" s="13">
        <f t="shared" si="6"/>
        <v>351</v>
      </c>
      <c r="B355" s="24" t="s">
        <v>185</v>
      </c>
      <c r="C355" s="25" t="s">
        <v>186</v>
      </c>
      <c r="D355" s="26" t="s">
        <v>187</v>
      </c>
      <c r="E355" s="27" t="s">
        <v>188</v>
      </c>
      <c r="F355" s="14" t="s">
        <v>189</v>
      </c>
      <c r="G355" s="14" t="s">
        <v>42</v>
      </c>
      <c r="H355" s="28">
        <v>164</v>
      </c>
      <c r="I355" s="28">
        <v>630</v>
      </c>
      <c r="J355" s="14" t="s">
        <v>1203</v>
      </c>
      <c r="K355" s="24" t="s">
        <v>1204</v>
      </c>
      <c r="L355" s="24" t="s">
        <v>1205</v>
      </c>
      <c r="M355" s="14" t="s">
        <v>46</v>
      </c>
    </row>
    <row r="356" spans="1:13" ht="140.25" x14ac:dyDescent="0.25">
      <c r="A356" s="13">
        <f t="shared" si="6"/>
        <v>352</v>
      </c>
      <c r="B356" s="24" t="s">
        <v>289</v>
      </c>
      <c r="C356" s="25" t="s">
        <v>945</v>
      </c>
      <c r="D356" s="26" t="s">
        <v>1206</v>
      </c>
      <c r="E356" s="27" t="s">
        <v>158</v>
      </c>
      <c r="F356" s="14" t="s">
        <v>159</v>
      </c>
      <c r="G356" s="14" t="s">
        <v>62</v>
      </c>
      <c r="H356" s="28" t="s">
        <v>63</v>
      </c>
      <c r="I356" s="47">
        <v>31346.392749999999</v>
      </c>
      <c r="J356" s="14" t="s">
        <v>836</v>
      </c>
      <c r="K356" s="24" t="s">
        <v>1048</v>
      </c>
      <c r="L356" s="24" t="s">
        <v>1207</v>
      </c>
      <c r="M356" s="14" t="s">
        <v>163</v>
      </c>
    </row>
    <row r="357" spans="1:13" ht="38.25" x14ac:dyDescent="0.25">
      <c r="A357" s="13">
        <f t="shared" si="6"/>
        <v>353</v>
      </c>
      <c r="B357" s="24" t="s">
        <v>289</v>
      </c>
      <c r="C357" s="25" t="s">
        <v>945</v>
      </c>
      <c r="D357" s="26" t="s">
        <v>1208</v>
      </c>
      <c r="E357" s="27" t="s">
        <v>158</v>
      </c>
      <c r="F357" s="14" t="s">
        <v>159</v>
      </c>
      <c r="G357" s="14" t="s">
        <v>62</v>
      </c>
      <c r="H357" s="28" t="s">
        <v>1209</v>
      </c>
      <c r="I357" s="47">
        <v>27924.804400000001</v>
      </c>
      <c r="J357" s="14" t="s">
        <v>836</v>
      </c>
      <c r="K357" s="24" t="s">
        <v>1048</v>
      </c>
      <c r="L357" s="24" t="s">
        <v>1173</v>
      </c>
      <c r="M357" s="14" t="s">
        <v>163</v>
      </c>
    </row>
    <row r="358" spans="1:13" ht="38.25" x14ac:dyDescent="0.25">
      <c r="A358" s="13">
        <f t="shared" si="6"/>
        <v>354</v>
      </c>
      <c r="B358" s="24" t="s">
        <v>289</v>
      </c>
      <c r="C358" s="25" t="s">
        <v>945</v>
      </c>
      <c r="D358" s="26" t="s">
        <v>1210</v>
      </c>
      <c r="E358" s="27" t="s">
        <v>158</v>
      </c>
      <c r="F358" s="14" t="s">
        <v>159</v>
      </c>
      <c r="G358" s="14" t="s">
        <v>62</v>
      </c>
      <c r="H358" s="28" t="s">
        <v>1211</v>
      </c>
      <c r="I358" s="47">
        <v>29072.627260000001</v>
      </c>
      <c r="J358" s="14" t="s">
        <v>836</v>
      </c>
      <c r="K358" s="24" t="s">
        <v>1048</v>
      </c>
      <c r="L358" s="24" t="s">
        <v>1212</v>
      </c>
      <c r="M358" s="14" t="s">
        <v>163</v>
      </c>
    </row>
    <row r="359" spans="1:13" ht="63.75" x14ac:dyDescent="0.25">
      <c r="A359" s="13">
        <f t="shared" si="6"/>
        <v>355</v>
      </c>
      <c r="B359" s="24" t="s">
        <v>289</v>
      </c>
      <c r="C359" s="25" t="s">
        <v>290</v>
      </c>
      <c r="D359" s="26" t="s">
        <v>1213</v>
      </c>
      <c r="E359" s="27" t="s">
        <v>158</v>
      </c>
      <c r="F359" s="14" t="s">
        <v>159</v>
      </c>
      <c r="G359" s="14" t="s">
        <v>42</v>
      </c>
      <c r="H359" s="28">
        <v>1</v>
      </c>
      <c r="I359" s="34">
        <v>1210</v>
      </c>
      <c r="J359" s="14" t="s">
        <v>836</v>
      </c>
      <c r="K359" s="24" t="s">
        <v>1048</v>
      </c>
      <c r="L359" s="24" t="s">
        <v>1214</v>
      </c>
      <c r="M359" s="14" t="s">
        <v>163</v>
      </c>
    </row>
    <row r="360" spans="1:13" ht="25.5" x14ac:dyDescent="0.25">
      <c r="A360" s="13">
        <f t="shared" si="6"/>
        <v>356</v>
      </c>
      <c r="B360" s="24" t="s">
        <v>1059</v>
      </c>
      <c r="C360" s="25" t="s">
        <v>1060</v>
      </c>
      <c r="D360" s="26" t="s">
        <v>1061</v>
      </c>
      <c r="E360" s="27" t="s">
        <v>344</v>
      </c>
      <c r="F360" s="14" t="s">
        <v>72</v>
      </c>
      <c r="G360" s="14" t="s">
        <v>95</v>
      </c>
      <c r="H360" s="28">
        <v>107</v>
      </c>
      <c r="I360" s="44">
        <v>294.97300000000001</v>
      </c>
      <c r="J360" s="14" t="s">
        <v>383</v>
      </c>
      <c r="K360" s="24" t="s">
        <v>1058</v>
      </c>
      <c r="L360" s="24" t="s">
        <v>1062</v>
      </c>
      <c r="M360" s="14" t="s">
        <v>250</v>
      </c>
    </row>
    <row r="361" spans="1:13" ht="76.5" x14ac:dyDescent="0.25">
      <c r="A361" s="13">
        <f t="shared" si="6"/>
        <v>357</v>
      </c>
      <c r="B361" s="24" t="s">
        <v>1215</v>
      </c>
      <c r="C361" s="25" t="s">
        <v>1216</v>
      </c>
      <c r="D361" s="26" t="s">
        <v>1217</v>
      </c>
      <c r="E361" s="27" t="s">
        <v>158</v>
      </c>
      <c r="F361" s="14" t="s">
        <v>159</v>
      </c>
      <c r="G361" s="14" t="s">
        <v>1091</v>
      </c>
      <c r="H361" s="28" t="s">
        <v>1092</v>
      </c>
      <c r="I361" s="34">
        <v>5520</v>
      </c>
      <c r="J361" s="14" t="s">
        <v>1218</v>
      </c>
      <c r="K361" s="24" t="s">
        <v>1135</v>
      </c>
      <c r="L361" s="24" t="s">
        <v>1219</v>
      </c>
      <c r="M361" s="14" t="s">
        <v>163</v>
      </c>
    </row>
    <row r="362" spans="1:13" ht="38.25" x14ac:dyDescent="0.25">
      <c r="A362" s="13">
        <f t="shared" si="6"/>
        <v>358</v>
      </c>
      <c r="B362" s="24" t="s">
        <v>369</v>
      </c>
      <c r="C362" s="25" t="s">
        <v>1220</v>
      </c>
      <c r="D362" s="26" t="s">
        <v>1221</v>
      </c>
      <c r="E362" s="27" t="s">
        <v>440</v>
      </c>
      <c r="F362" s="14" t="s">
        <v>32</v>
      </c>
      <c r="G362" s="14" t="s">
        <v>95</v>
      </c>
      <c r="H362" s="28">
        <v>6</v>
      </c>
      <c r="I362" s="14">
        <v>503.22</v>
      </c>
      <c r="J362" s="14" t="s">
        <v>934</v>
      </c>
      <c r="K362" s="24" t="s">
        <v>1048</v>
      </c>
      <c r="L362" s="24" t="s">
        <v>1062</v>
      </c>
      <c r="M362" s="14" t="s">
        <v>250</v>
      </c>
    </row>
    <row r="363" spans="1:13" ht="38.25" x14ac:dyDescent="0.25">
      <c r="A363" s="13">
        <f t="shared" si="6"/>
        <v>359</v>
      </c>
      <c r="B363" s="24" t="s">
        <v>289</v>
      </c>
      <c r="C363" s="25" t="s">
        <v>945</v>
      </c>
      <c r="D363" s="26" t="s">
        <v>1222</v>
      </c>
      <c r="E363" s="27" t="s">
        <v>158</v>
      </c>
      <c r="F363" s="14" t="s">
        <v>159</v>
      </c>
      <c r="G363" s="14" t="s">
        <v>62</v>
      </c>
      <c r="H363" s="28" t="s">
        <v>1223</v>
      </c>
      <c r="I363" s="47">
        <v>12761.015799999999</v>
      </c>
      <c r="J363" s="14" t="s">
        <v>836</v>
      </c>
      <c r="K363" s="24" t="s">
        <v>1048</v>
      </c>
      <c r="L363" s="24" t="s">
        <v>1224</v>
      </c>
      <c r="M363" s="14" t="s">
        <v>163</v>
      </c>
    </row>
    <row r="364" spans="1:13" ht="38.25" x14ac:dyDescent="0.25">
      <c r="A364" s="13">
        <f t="shared" si="6"/>
        <v>360</v>
      </c>
      <c r="B364" s="24" t="s">
        <v>785</v>
      </c>
      <c r="C364" s="25" t="s">
        <v>785</v>
      </c>
      <c r="D364" s="26" t="s">
        <v>786</v>
      </c>
      <c r="E364" s="27" t="s">
        <v>428</v>
      </c>
      <c r="F364" s="14" t="s">
        <v>32</v>
      </c>
      <c r="G364" s="14" t="s">
        <v>95</v>
      </c>
      <c r="H364" s="28">
        <v>10</v>
      </c>
      <c r="I364" s="14">
        <v>120</v>
      </c>
      <c r="J364" s="14" t="s">
        <v>836</v>
      </c>
      <c r="K364" s="24" t="s">
        <v>1048</v>
      </c>
      <c r="L364" s="24" t="s">
        <v>1058</v>
      </c>
      <c r="M364" s="14" t="s">
        <v>613</v>
      </c>
    </row>
    <row r="365" spans="1:13" ht="51" x14ac:dyDescent="0.25">
      <c r="A365" s="13">
        <f t="shared" si="6"/>
        <v>361</v>
      </c>
      <c r="B365" s="24" t="s">
        <v>957</v>
      </c>
      <c r="C365" s="25" t="s">
        <v>958</v>
      </c>
      <c r="D365" s="26" t="s">
        <v>1225</v>
      </c>
      <c r="E365" s="27" t="s">
        <v>602</v>
      </c>
      <c r="F365" s="14" t="s">
        <v>315</v>
      </c>
      <c r="G365" s="14" t="s">
        <v>42</v>
      </c>
      <c r="H365" s="28">
        <v>1</v>
      </c>
      <c r="I365" s="47">
        <v>4173.5724</v>
      </c>
      <c r="J365" s="14" t="s">
        <v>580</v>
      </c>
      <c r="K365" s="24" t="s">
        <v>1048</v>
      </c>
      <c r="L365" s="24" t="s">
        <v>1226</v>
      </c>
      <c r="M365" s="14" t="s">
        <v>46</v>
      </c>
    </row>
    <row r="366" spans="1:13" ht="63.75" x14ac:dyDescent="0.25">
      <c r="A366" s="13">
        <f t="shared" si="6"/>
        <v>362</v>
      </c>
      <c r="B366" s="24" t="s">
        <v>156</v>
      </c>
      <c r="C366" s="25" t="s">
        <v>156</v>
      </c>
      <c r="D366" s="26" t="s">
        <v>1227</v>
      </c>
      <c r="E366" s="27" t="s">
        <v>158</v>
      </c>
      <c r="F366" s="14" t="s">
        <v>159</v>
      </c>
      <c r="G366" s="14" t="s">
        <v>42</v>
      </c>
      <c r="H366" s="28">
        <v>1</v>
      </c>
      <c r="I366" s="14">
        <v>626.09519999999998</v>
      </c>
      <c r="J366" s="14" t="s">
        <v>836</v>
      </c>
      <c r="K366" s="24" t="s">
        <v>1048</v>
      </c>
      <c r="L366" s="24" t="s">
        <v>1228</v>
      </c>
      <c r="M366" s="14" t="s">
        <v>163</v>
      </c>
    </row>
    <row r="367" spans="1:13" ht="229.5" x14ac:dyDescent="0.25">
      <c r="A367" s="13">
        <f t="shared" si="6"/>
        <v>363</v>
      </c>
      <c r="B367" s="24" t="s">
        <v>57</v>
      </c>
      <c r="C367" s="25" t="s">
        <v>58</v>
      </c>
      <c r="D367" s="26" t="s">
        <v>1229</v>
      </c>
      <c r="E367" s="27" t="s">
        <v>158</v>
      </c>
      <c r="F367" s="14" t="s">
        <v>159</v>
      </c>
      <c r="G367" s="14" t="s">
        <v>62</v>
      </c>
      <c r="H367" s="28" t="s">
        <v>1116</v>
      </c>
      <c r="I367" s="44">
        <v>4915.8119999999999</v>
      </c>
      <c r="J367" s="14" t="s">
        <v>1230</v>
      </c>
      <c r="K367" s="24" t="s">
        <v>1135</v>
      </c>
      <c r="L367" s="24" t="s">
        <v>925</v>
      </c>
      <c r="M367" s="14" t="s">
        <v>163</v>
      </c>
    </row>
    <row r="368" spans="1:13" ht="63.75" x14ac:dyDescent="0.25">
      <c r="A368" s="13">
        <f t="shared" si="6"/>
        <v>364</v>
      </c>
      <c r="B368" s="24" t="s">
        <v>1231</v>
      </c>
      <c r="C368" s="25" t="s">
        <v>1231</v>
      </c>
      <c r="D368" s="26" t="s">
        <v>1232</v>
      </c>
      <c r="E368" s="27" t="s">
        <v>1233</v>
      </c>
      <c r="F368" s="14" t="s">
        <v>118</v>
      </c>
      <c r="G368" s="14" t="s">
        <v>137</v>
      </c>
      <c r="H368" s="28">
        <v>120</v>
      </c>
      <c r="I368" s="34">
        <v>6000</v>
      </c>
      <c r="J368" s="14" t="s">
        <v>1234</v>
      </c>
      <c r="K368" s="24" t="s">
        <v>1154</v>
      </c>
      <c r="L368" s="24" t="s">
        <v>1235</v>
      </c>
      <c r="M368" s="14" t="s">
        <v>37</v>
      </c>
    </row>
    <row r="369" spans="1:13" ht="38.25" x14ac:dyDescent="0.25">
      <c r="A369" s="13">
        <f t="shared" si="6"/>
        <v>365</v>
      </c>
      <c r="B369" s="24" t="s">
        <v>1236</v>
      </c>
      <c r="C369" s="25" t="s">
        <v>1237</v>
      </c>
      <c r="D369" s="26" t="s">
        <v>1238</v>
      </c>
      <c r="E369" s="27" t="s">
        <v>602</v>
      </c>
      <c r="F369" s="14" t="s">
        <v>315</v>
      </c>
      <c r="G369" s="14" t="s">
        <v>42</v>
      </c>
      <c r="H369" s="28">
        <v>1</v>
      </c>
      <c r="I369" s="14">
        <v>410.76799999999997</v>
      </c>
      <c r="J369" s="14" t="s">
        <v>836</v>
      </c>
      <c r="K369" s="24" t="s">
        <v>1048</v>
      </c>
      <c r="L369" s="24" t="s">
        <v>1239</v>
      </c>
      <c r="M369" s="14" t="s">
        <v>163</v>
      </c>
    </row>
    <row r="370" spans="1:13" ht="38.25" x14ac:dyDescent="0.25">
      <c r="A370" s="13">
        <f t="shared" si="6"/>
        <v>366</v>
      </c>
      <c r="B370" s="24" t="s">
        <v>156</v>
      </c>
      <c r="C370" s="25" t="s">
        <v>156</v>
      </c>
      <c r="D370" s="26" t="s">
        <v>1240</v>
      </c>
      <c r="E370" s="27" t="s">
        <v>158</v>
      </c>
      <c r="F370" s="14" t="s">
        <v>159</v>
      </c>
      <c r="G370" s="14" t="s">
        <v>42</v>
      </c>
      <c r="H370" s="28">
        <v>1</v>
      </c>
      <c r="I370" s="29">
        <v>1095.8832</v>
      </c>
      <c r="J370" s="14" t="s">
        <v>836</v>
      </c>
      <c r="K370" s="24" t="s">
        <v>1048</v>
      </c>
      <c r="L370" s="24" t="s">
        <v>1241</v>
      </c>
      <c r="M370" s="14" t="s">
        <v>163</v>
      </c>
    </row>
    <row r="371" spans="1:13" ht="51" x14ac:dyDescent="0.25">
      <c r="A371" s="13">
        <f t="shared" si="6"/>
        <v>367</v>
      </c>
      <c r="B371" s="24" t="s">
        <v>1242</v>
      </c>
      <c r="C371" s="25" t="s">
        <v>1243</v>
      </c>
      <c r="D371" s="26" t="s">
        <v>1244</v>
      </c>
      <c r="E371" s="27" t="s">
        <v>1245</v>
      </c>
      <c r="F371" s="14" t="s">
        <v>1246</v>
      </c>
      <c r="G371" s="14" t="s">
        <v>42</v>
      </c>
      <c r="H371" s="28">
        <v>1</v>
      </c>
      <c r="I371" s="34">
        <v>504</v>
      </c>
      <c r="J371" s="14" t="s">
        <v>580</v>
      </c>
      <c r="K371" s="24" t="s">
        <v>1048</v>
      </c>
      <c r="L371" s="24" t="s">
        <v>1247</v>
      </c>
      <c r="M371" s="14" t="s">
        <v>46</v>
      </c>
    </row>
    <row r="372" spans="1:13" ht="89.25" x14ac:dyDescent="0.25">
      <c r="A372" s="13">
        <f t="shared" si="6"/>
        <v>368</v>
      </c>
      <c r="B372" s="24" t="s">
        <v>1119</v>
      </c>
      <c r="C372" s="25" t="s">
        <v>1120</v>
      </c>
      <c r="D372" s="26" t="s">
        <v>1248</v>
      </c>
      <c r="E372" s="27" t="s">
        <v>602</v>
      </c>
      <c r="F372" s="14" t="s">
        <v>525</v>
      </c>
      <c r="G372" s="14" t="s">
        <v>42</v>
      </c>
      <c r="H372" s="28">
        <v>3</v>
      </c>
      <c r="I372" s="29">
        <v>1832.1095</v>
      </c>
      <c r="J372" s="14" t="s">
        <v>580</v>
      </c>
      <c r="K372" s="24" t="s">
        <v>1048</v>
      </c>
      <c r="L372" s="24" t="s">
        <v>1249</v>
      </c>
      <c r="M372" s="14" t="s">
        <v>46</v>
      </c>
    </row>
    <row r="373" spans="1:13" ht="51" x14ac:dyDescent="0.25">
      <c r="A373" s="13">
        <f t="shared" si="6"/>
        <v>369</v>
      </c>
      <c r="B373" s="24" t="s">
        <v>1250</v>
      </c>
      <c r="C373" s="25" t="s">
        <v>1250</v>
      </c>
      <c r="D373" s="26" t="s">
        <v>179</v>
      </c>
      <c r="E373" s="27" t="s">
        <v>254</v>
      </c>
      <c r="F373" s="14" t="s">
        <v>255</v>
      </c>
      <c r="G373" s="14" t="s">
        <v>1251</v>
      </c>
      <c r="H373" s="28" t="s">
        <v>1252</v>
      </c>
      <c r="I373" s="14">
        <v>212.21744000000001</v>
      </c>
      <c r="J373" s="14" t="s">
        <v>580</v>
      </c>
      <c r="K373" s="24" t="s">
        <v>1048</v>
      </c>
      <c r="L373" s="24" t="s">
        <v>1058</v>
      </c>
      <c r="M373" s="14" t="s">
        <v>250</v>
      </c>
    </row>
    <row r="374" spans="1:13" ht="140.25" x14ac:dyDescent="0.25">
      <c r="A374" s="13">
        <f t="shared" si="6"/>
        <v>370</v>
      </c>
      <c r="B374" s="24" t="s">
        <v>289</v>
      </c>
      <c r="C374" s="25" t="s">
        <v>945</v>
      </c>
      <c r="D374" s="26" t="s">
        <v>1253</v>
      </c>
      <c r="E374" s="27" t="s">
        <v>158</v>
      </c>
      <c r="F374" s="14" t="s">
        <v>159</v>
      </c>
      <c r="G374" s="14" t="s">
        <v>62</v>
      </c>
      <c r="H374" s="28" t="s">
        <v>947</v>
      </c>
      <c r="I374" s="47">
        <v>2117.2105700000002</v>
      </c>
      <c r="J374" s="14" t="s">
        <v>836</v>
      </c>
      <c r="K374" s="24" t="s">
        <v>1247</v>
      </c>
      <c r="L374" s="24" t="s">
        <v>1254</v>
      </c>
      <c r="M374" s="14" t="s">
        <v>163</v>
      </c>
    </row>
    <row r="375" spans="1:13" ht="102" x14ac:dyDescent="0.25">
      <c r="A375" s="13">
        <f t="shared" si="6"/>
        <v>371</v>
      </c>
      <c r="B375" s="40" t="s">
        <v>47</v>
      </c>
      <c r="C375" s="42" t="s">
        <v>617</v>
      </c>
      <c r="D375" s="38" t="s">
        <v>1255</v>
      </c>
      <c r="E375" s="39" t="s">
        <v>970</v>
      </c>
      <c r="F375" s="40" t="s">
        <v>1015</v>
      </c>
      <c r="G375" s="40" t="s">
        <v>42</v>
      </c>
      <c r="H375" s="62">
        <v>10883</v>
      </c>
      <c r="I375" s="79">
        <v>68702.399999999994</v>
      </c>
      <c r="J375" s="40" t="s">
        <v>1256</v>
      </c>
      <c r="K375" s="40" t="s">
        <v>1204</v>
      </c>
      <c r="L375" s="40" t="s">
        <v>1257</v>
      </c>
      <c r="M375" s="40" t="s">
        <v>163</v>
      </c>
    </row>
    <row r="376" spans="1:13" ht="51" x14ac:dyDescent="0.25">
      <c r="A376" s="13">
        <f t="shared" si="6"/>
        <v>372</v>
      </c>
      <c r="B376" s="24" t="s">
        <v>600</v>
      </c>
      <c r="C376" s="25" t="s">
        <v>745</v>
      </c>
      <c r="D376" s="26" t="s">
        <v>1194</v>
      </c>
      <c r="E376" s="27" t="s">
        <v>602</v>
      </c>
      <c r="F376" s="14" t="s">
        <v>315</v>
      </c>
      <c r="G376" s="28" t="s">
        <v>82</v>
      </c>
      <c r="H376" s="28" t="s">
        <v>82</v>
      </c>
      <c r="I376" s="14">
        <v>600</v>
      </c>
      <c r="J376" s="14" t="s">
        <v>580</v>
      </c>
      <c r="K376" s="24" t="s">
        <v>1247</v>
      </c>
      <c r="L376" s="24" t="s">
        <v>950</v>
      </c>
      <c r="M376" s="14" t="s">
        <v>46</v>
      </c>
    </row>
    <row r="377" spans="1:13" ht="51" x14ac:dyDescent="0.25">
      <c r="A377" s="13">
        <f t="shared" si="6"/>
        <v>373</v>
      </c>
      <c r="B377" s="24" t="s">
        <v>109</v>
      </c>
      <c r="C377" s="25" t="s">
        <v>109</v>
      </c>
      <c r="D377" s="26" t="s">
        <v>1258</v>
      </c>
      <c r="E377" s="27" t="s">
        <v>31</v>
      </c>
      <c r="F377" s="14" t="s">
        <v>32</v>
      </c>
      <c r="G377" s="14" t="s">
        <v>42</v>
      </c>
      <c r="H377" s="28">
        <v>1</v>
      </c>
      <c r="I377" s="34">
        <v>400</v>
      </c>
      <c r="J377" s="14" t="s">
        <v>836</v>
      </c>
      <c r="K377" s="24" t="s">
        <v>1058</v>
      </c>
      <c r="L377" s="24" t="s">
        <v>1259</v>
      </c>
      <c r="M377" s="14" t="s">
        <v>872</v>
      </c>
    </row>
    <row r="378" spans="1:13" ht="38.25" x14ac:dyDescent="0.25">
      <c r="A378" s="13">
        <f t="shared" si="6"/>
        <v>374</v>
      </c>
      <c r="B378" s="24" t="s">
        <v>1260</v>
      </c>
      <c r="C378" s="25" t="s">
        <v>1261</v>
      </c>
      <c r="D378" s="26" t="s">
        <v>1262</v>
      </c>
      <c r="E378" s="27" t="s">
        <v>166</v>
      </c>
      <c r="F378" s="14" t="s">
        <v>32</v>
      </c>
      <c r="G378" s="14" t="s">
        <v>42</v>
      </c>
      <c r="H378" s="28">
        <v>1</v>
      </c>
      <c r="I378" s="34">
        <v>300</v>
      </c>
      <c r="J378" s="14" t="s">
        <v>836</v>
      </c>
      <c r="K378" s="24" t="s">
        <v>1058</v>
      </c>
      <c r="L378" s="24" t="s">
        <v>1259</v>
      </c>
      <c r="M378" s="14" t="s">
        <v>37</v>
      </c>
    </row>
    <row r="379" spans="1:13" ht="38.25" x14ac:dyDescent="0.25">
      <c r="A379" s="13">
        <f t="shared" si="6"/>
        <v>375</v>
      </c>
      <c r="B379" s="24" t="s">
        <v>238</v>
      </c>
      <c r="C379" s="25" t="s">
        <v>1263</v>
      </c>
      <c r="D379" s="26" t="s">
        <v>1264</v>
      </c>
      <c r="E379" s="27" t="s">
        <v>1265</v>
      </c>
      <c r="F379" s="14" t="s">
        <v>32</v>
      </c>
      <c r="G379" s="14" t="s">
        <v>95</v>
      </c>
      <c r="H379" s="28">
        <v>3</v>
      </c>
      <c r="I379" s="34">
        <v>365.04</v>
      </c>
      <c r="J379" s="14" t="s">
        <v>836</v>
      </c>
      <c r="K379" s="24" t="s">
        <v>1058</v>
      </c>
      <c r="L379" s="24" t="s">
        <v>1058</v>
      </c>
      <c r="M379" s="14" t="s">
        <v>37</v>
      </c>
    </row>
    <row r="380" spans="1:13" ht="267.75" x14ac:dyDescent="0.25">
      <c r="A380" s="13">
        <f t="shared" si="6"/>
        <v>376</v>
      </c>
      <c r="B380" s="24" t="s">
        <v>544</v>
      </c>
      <c r="C380" s="25" t="s">
        <v>982</v>
      </c>
      <c r="D380" s="26" t="s">
        <v>1266</v>
      </c>
      <c r="E380" s="27" t="s">
        <v>158</v>
      </c>
      <c r="F380" s="14" t="s">
        <v>159</v>
      </c>
      <c r="G380" s="14" t="s">
        <v>42</v>
      </c>
      <c r="H380" s="28" t="s">
        <v>597</v>
      </c>
      <c r="I380" s="29">
        <v>14450.0808</v>
      </c>
      <c r="J380" s="14" t="s">
        <v>836</v>
      </c>
      <c r="K380" s="24" t="s">
        <v>1058</v>
      </c>
      <c r="L380" s="24" t="s">
        <v>1267</v>
      </c>
      <c r="M380" s="14" t="s">
        <v>163</v>
      </c>
    </row>
    <row r="381" spans="1:13" ht="102" x14ac:dyDescent="0.25">
      <c r="A381" s="13">
        <f t="shared" si="6"/>
        <v>377</v>
      </c>
      <c r="B381" s="24" t="s">
        <v>57</v>
      </c>
      <c r="C381" s="25" t="s">
        <v>58</v>
      </c>
      <c r="D381" s="26" t="s">
        <v>1268</v>
      </c>
      <c r="E381" s="27" t="s">
        <v>158</v>
      </c>
      <c r="F381" s="14" t="s">
        <v>159</v>
      </c>
      <c r="G381" s="14" t="s">
        <v>42</v>
      </c>
      <c r="H381" s="28">
        <v>1</v>
      </c>
      <c r="I381" s="14">
        <v>483.74400000000003</v>
      </c>
      <c r="J381" s="14" t="s">
        <v>1269</v>
      </c>
      <c r="K381" s="24" t="s">
        <v>1135</v>
      </c>
      <c r="L381" s="24" t="s">
        <v>925</v>
      </c>
      <c r="M381" s="14" t="s">
        <v>163</v>
      </c>
    </row>
    <row r="382" spans="1:13" ht="38.25" x14ac:dyDescent="0.25">
      <c r="A382" s="13">
        <f t="shared" si="6"/>
        <v>378</v>
      </c>
      <c r="B382" s="24" t="s">
        <v>289</v>
      </c>
      <c r="C382" s="25" t="s">
        <v>945</v>
      </c>
      <c r="D382" s="26" t="s">
        <v>1270</v>
      </c>
      <c r="E382" s="27" t="s">
        <v>158</v>
      </c>
      <c r="F382" s="14" t="s">
        <v>159</v>
      </c>
      <c r="G382" s="14" t="s">
        <v>62</v>
      </c>
      <c r="H382" s="28" t="s">
        <v>1271</v>
      </c>
      <c r="I382" s="47">
        <v>13657.78954</v>
      </c>
      <c r="J382" s="14" t="s">
        <v>836</v>
      </c>
      <c r="K382" s="24" t="s">
        <v>1058</v>
      </c>
      <c r="L382" s="24" t="s">
        <v>1272</v>
      </c>
      <c r="M382" s="14" t="s">
        <v>163</v>
      </c>
    </row>
    <row r="383" spans="1:13" ht="51" x14ac:dyDescent="0.25">
      <c r="A383" s="13">
        <f t="shared" si="6"/>
        <v>379</v>
      </c>
      <c r="B383" s="24" t="s">
        <v>1063</v>
      </c>
      <c r="C383" s="25" t="s">
        <v>1064</v>
      </c>
      <c r="D383" s="26" t="s">
        <v>1273</v>
      </c>
      <c r="E383" s="27" t="s">
        <v>320</v>
      </c>
      <c r="F383" s="14" t="s">
        <v>32</v>
      </c>
      <c r="G383" s="14" t="s">
        <v>182</v>
      </c>
      <c r="H383" s="48">
        <v>4.5999999999999996</v>
      </c>
      <c r="I383" s="14">
        <v>803.71299999999997</v>
      </c>
      <c r="J383" s="14" t="s">
        <v>580</v>
      </c>
      <c r="K383" s="24" t="s">
        <v>1058</v>
      </c>
      <c r="L383" s="24" t="s">
        <v>1062</v>
      </c>
      <c r="M383" s="14" t="s">
        <v>250</v>
      </c>
    </row>
    <row r="384" spans="1:13" ht="38.25" x14ac:dyDescent="0.25">
      <c r="A384" s="13">
        <f t="shared" si="6"/>
        <v>380</v>
      </c>
      <c r="B384" s="24" t="s">
        <v>68</v>
      </c>
      <c r="C384" s="25" t="s">
        <v>1274</v>
      </c>
      <c r="D384" s="26" t="s">
        <v>1275</v>
      </c>
      <c r="E384" s="27" t="s">
        <v>71</v>
      </c>
      <c r="F384" s="14" t="s">
        <v>72</v>
      </c>
      <c r="G384" s="28" t="s">
        <v>73</v>
      </c>
      <c r="H384" s="28">
        <v>4</v>
      </c>
      <c r="I384" s="47">
        <f>2285626.67/1000</f>
        <v>2285.6266700000001</v>
      </c>
      <c r="J384" s="14" t="s">
        <v>1276</v>
      </c>
      <c r="K384" s="24" t="s">
        <v>1277</v>
      </c>
      <c r="L384" s="24" t="s">
        <v>1278</v>
      </c>
      <c r="M384" s="14" t="s">
        <v>46</v>
      </c>
    </row>
    <row r="385" spans="1:13" ht="89.25" x14ac:dyDescent="0.25">
      <c r="A385" s="13">
        <f t="shared" si="6"/>
        <v>381</v>
      </c>
      <c r="B385" s="24" t="s">
        <v>289</v>
      </c>
      <c r="C385" s="25" t="s">
        <v>945</v>
      </c>
      <c r="D385" s="26" t="s">
        <v>1279</v>
      </c>
      <c r="E385" s="27" t="s">
        <v>158</v>
      </c>
      <c r="F385" s="14" t="s">
        <v>159</v>
      </c>
      <c r="G385" s="14" t="s">
        <v>62</v>
      </c>
      <c r="H385" s="28" t="s">
        <v>63</v>
      </c>
      <c r="I385" s="14">
        <v>748.1</v>
      </c>
      <c r="J385" s="14" t="s">
        <v>836</v>
      </c>
      <c r="K385" s="24" t="s">
        <v>1058</v>
      </c>
      <c r="L385" s="24" t="s">
        <v>1280</v>
      </c>
      <c r="M385" s="14" t="s">
        <v>163</v>
      </c>
    </row>
    <row r="386" spans="1:13" ht="25.5" x14ac:dyDescent="0.25">
      <c r="A386" s="13">
        <f t="shared" si="6"/>
        <v>382</v>
      </c>
      <c r="B386" s="24" t="s">
        <v>369</v>
      </c>
      <c r="C386" s="25" t="s">
        <v>914</v>
      </c>
      <c r="D386" s="26" t="s">
        <v>1281</v>
      </c>
      <c r="E386" s="27" t="s">
        <v>920</v>
      </c>
      <c r="F386" s="14" t="s">
        <v>81</v>
      </c>
      <c r="G386" s="14" t="s">
        <v>95</v>
      </c>
      <c r="H386" s="28">
        <v>3</v>
      </c>
      <c r="I386" s="14">
        <v>339.77600000000001</v>
      </c>
      <c r="J386" s="14" t="s">
        <v>383</v>
      </c>
      <c r="K386" s="24" t="s">
        <v>1058</v>
      </c>
      <c r="L386" s="24" t="s">
        <v>467</v>
      </c>
      <c r="M386" s="14" t="s">
        <v>46</v>
      </c>
    </row>
    <row r="387" spans="1:13" ht="25.5" x14ac:dyDescent="0.25">
      <c r="A387" s="13">
        <f t="shared" si="6"/>
        <v>383</v>
      </c>
      <c r="B387" s="24" t="s">
        <v>217</v>
      </c>
      <c r="C387" s="25" t="s">
        <v>217</v>
      </c>
      <c r="D387" s="26" t="s">
        <v>1282</v>
      </c>
      <c r="E387" s="27" t="s">
        <v>920</v>
      </c>
      <c r="F387" s="14" t="s">
        <v>81</v>
      </c>
      <c r="G387" s="14" t="s">
        <v>95</v>
      </c>
      <c r="H387" s="28">
        <v>3</v>
      </c>
      <c r="I387" s="44">
        <v>1030.203</v>
      </c>
      <c r="J387" s="14" t="s">
        <v>383</v>
      </c>
      <c r="K387" s="24" t="s">
        <v>1058</v>
      </c>
      <c r="L387" s="24" t="s">
        <v>467</v>
      </c>
      <c r="M387" s="14" t="s">
        <v>46</v>
      </c>
    </row>
    <row r="388" spans="1:13" ht="63.75" x14ac:dyDescent="0.25">
      <c r="A388" s="13">
        <f t="shared" si="6"/>
        <v>384</v>
      </c>
      <c r="B388" s="24" t="s">
        <v>1043</v>
      </c>
      <c r="C388" s="25" t="s">
        <v>1283</v>
      </c>
      <c r="D388" s="26" t="s">
        <v>1284</v>
      </c>
      <c r="E388" s="27" t="s">
        <v>158</v>
      </c>
      <c r="F388" s="14" t="s">
        <v>159</v>
      </c>
      <c r="G388" s="14" t="s">
        <v>42</v>
      </c>
      <c r="H388" s="28">
        <v>2</v>
      </c>
      <c r="I388" s="14">
        <v>286.87079999999997</v>
      </c>
      <c r="J388" s="14" t="s">
        <v>580</v>
      </c>
      <c r="K388" s="24" t="s">
        <v>1285</v>
      </c>
      <c r="L388" s="24" t="s">
        <v>1286</v>
      </c>
      <c r="M388" s="14" t="s">
        <v>46</v>
      </c>
    </row>
    <row r="389" spans="1:13" ht="25.5" x14ac:dyDescent="0.25">
      <c r="A389" s="13">
        <f t="shared" si="6"/>
        <v>385</v>
      </c>
      <c r="B389" s="24" t="s">
        <v>621</v>
      </c>
      <c r="C389" s="25" t="s">
        <v>484</v>
      </c>
      <c r="D389" s="26" t="s">
        <v>1287</v>
      </c>
      <c r="E389" s="27" t="s">
        <v>486</v>
      </c>
      <c r="F389" s="14" t="s">
        <v>487</v>
      </c>
      <c r="G389" s="14" t="s">
        <v>42</v>
      </c>
      <c r="H389" s="28">
        <v>18</v>
      </c>
      <c r="I389" s="34">
        <v>11750.4</v>
      </c>
      <c r="J389" s="14" t="s">
        <v>383</v>
      </c>
      <c r="K389" s="24" t="s">
        <v>1058</v>
      </c>
      <c r="L389" s="24" t="s">
        <v>1288</v>
      </c>
      <c r="M389" s="14" t="s">
        <v>46</v>
      </c>
    </row>
    <row r="390" spans="1:13" ht="38.25" x14ac:dyDescent="0.25">
      <c r="A390" s="13">
        <f t="shared" si="6"/>
        <v>386</v>
      </c>
      <c r="B390" s="24" t="s">
        <v>164</v>
      </c>
      <c r="C390" s="25" t="s">
        <v>164</v>
      </c>
      <c r="D390" s="26" t="s">
        <v>1289</v>
      </c>
      <c r="E390" s="27" t="s">
        <v>166</v>
      </c>
      <c r="F390" s="14" t="s">
        <v>1290</v>
      </c>
      <c r="G390" s="14" t="s">
        <v>82</v>
      </c>
      <c r="H390" s="14" t="s">
        <v>82</v>
      </c>
      <c r="I390" s="14">
        <v>300</v>
      </c>
      <c r="J390" s="14" t="s">
        <v>1291</v>
      </c>
      <c r="K390" s="24" t="s">
        <v>1135</v>
      </c>
      <c r="L390" s="24" t="s">
        <v>1292</v>
      </c>
      <c r="M390" s="14" t="s">
        <v>37</v>
      </c>
    </row>
    <row r="391" spans="1:13" ht="409.5" x14ac:dyDescent="0.25">
      <c r="A391" s="13">
        <f t="shared" si="6"/>
        <v>387</v>
      </c>
      <c r="B391" s="24" t="s">
        <v>289</v>
      </c>
      <c r="C391" s="25" t="s">
        <v>945</v>
      </c>
      <c r="D391" s="26" t="s">
        <v>1293</v>
      </c>
      <c r="E391" s="27" t="s">
        <v>158</v>
      </c>
      <c r="F391" s="14" t="s">
        <v>159</v>
      </c>
      <c r="G391" s="14" t="s">
        <v>62</v>
      </c>
      <c r="H391" s="28" t="s">
        <v>1008</v>
      </c>
      <c r="I391" s="47">
        <v>3253.0838600000002</v>
      </c>
      <c r="J391" s="14" t="s">
        <v>836</v>
      </c>
      <c r="K391" s="24" t="s">
        <v>1062</v>
      </c>
      <c r="L391" s="24" t="s">
        <v>1294</v>
      </c>
      <c r="M391" s="14" t="s">
        <v>163</v>
      </c>
    </row>
    <row r="392" spans="1:13" ht="38.25" x14ac:dyDescent="0.25">
      <c r="A392" s="13">
        <f t="shared" si="6"/>
        <v>388</v>
      </c>
      <c r="B392" s="24" t="s">
        <v>548</v>
      </c>
      <c r="C392" s="25" t="s">
        <v>1295</v>
      </c>
      <c r="D392" s="26" t="s">
        <v>1296</v>
      </c>
      <c r="E392" s="27" t="s">
        <v>920</v>
      </c>
      <c r="F392" s="14" t="s">
        <v>356</v>
      </c>
      <c r="G392" s="14" t="s">
        <v>95</v>
      </c>
      <c r="H392" s="28">
        <v>38</v>
      </c>
      <c r="I392" s="14">
        <v>358.0872</v>
      </c>
      <c r="J392" s="14" t="s">
        <v>836</v>
      </c>
      <c r="K392" s="24" t="s">
        <v>1058</v>
      </c>
      <c r="L392" s="24" t="s">
        <v>1062</v>
      </c>
      <c r="M392" s="14" t="s">
        <v>613</v>
      </c>
    </row>
    <row r="393" spans="1:13" ht="25.5" x14ac:dyDescent="0.25">
      <c r="A393" s="13">
        <f t="shared" si="6"/>
        <v>389</v>
      </c>
      <c r="B393" s="24" t="s">
        <v>369</v>
      </c>
      <c r="C393" s="25" t="s">
        <v>914</v>
      </c>
      <c r="D393" s="26" t="s">
        <v>1153</v>
      </c>
      <c r="E393" s="27" t="s">
        <v>609</v>
      </c>
      <c r="F393" s="14" t="s">
        <v>32</v>
      </c>
      <c r="G393" s="14" t="s">
        <v>95</v>
      </c>
      <c r="H393" s="28">
        <v>3</v>
      </c>
      <c r="I393" s="14">
        <v>382.5</v>
      </c>
      <c r="J393" s="14" t="s">
        <v>383</v>
      </c>
      <c r="K393" s="24" t="s">
        <v>1058</v>
      </c>
      <c r="L393" s="24" t="s">
        <v>384</v>
      </c>
      <c r="M393" s="14" t="s">
        <v>250</v>
      </c>
    </row>
    <row r="394" spans="1:13" ht="51" x14ac:dyDescent="0.25">
      <c r="A394" s="13">
        <f t="shared" si="6"/>
        <v>390</v>
      </c>
      <c r="B394" s="24" t="s">
        <v>565</v>
      </c>
      <c r="C394" s="25" t="s">
        <v>566</v>
      </c>
      <c r="D394" s="26" t="s">
        <v>567</v>
      </c>
      <c r="E394" s="27" t="s">
        <v>561</v>
      </c>
      <c r="F394" s="14" t="s">
        <v>104</v>
      </c>
      <c r="G394" s="14" t="s">
        <v>33</v>
      </c>
      <c r="H394" s="28" t="s">
        <v>33</v>
      </c>
      <c r="I394" s="48">
        <v>1512</v>
      </c>
      <c r="J394" s="14" t="s">
        <v>580</v>
      </c>
      <c r="K394" s="24" t="s">
        <v>1285</v>
      </c>
      <c r="L394" s="24" t="s">
        <v>1288</v>
      </c>
      <c r="M394" s="14" t="s">
        <v>46</v>
      </c>
    </row>
    <row r="395" spans="1:13" ht="63.75" x14ac:dyDescent="0.25">
      <c r="A395" s="13">
        <f t="shared" si="6"/>
        <v>391</v>
      </c>
      <c r="B395" s="24" t="s">
        <v>156</v>
      </c>
      <c r="C395" s="25" t="s">
        <v>156</v>
      </c>
      <c r="D395" s="26" t="s">
        <v>1297</v>
      </c>
      <c r="E395" s="27" t="s">
        <v>158</v>
      </c>
      <c r="F395" s="14" t="s">
        <v>159</v>
      </c>
      <c r="G395" s="14" t="s">
        <v>42</v>
      </c>
      <c r="H395" s="28">
        <v>1</v>
      </c>
      <c r="I395" s="29">
        <v>8191.2492000000002</v>
      </c>
      <c r="J395" s="14" t="s">
        <v>1298</v>
      </c>
      <c r="K395" s="24" t="s">
        <v>1176</v>
      </c>
      <c r="L395" s="24" t="s">
        <v>1299</v>
      </c>
      <c r="M395" s="14" t="s">
        <v>163</v>
      </c>
    </row>
    <row r="396" spans="1:13" ht="382.5" x14ac:dyDescent="0.25">
      <c r="A396" s="13">
        <f t="shared" si="6"/>
        <v>392</v>
      </c>
      <c r="B396" s="24" t="s">
        <v>289</v>
      </c>
      <c r="C396" s="25" t="s">
        <v>945</v>
      </c>
      <c r="D396" s="26" t="s">
        <v>1300</v>
      </c>
      <c r="E396" s="27" t="s">
        <v>158</v>
      </c>
      <c r="F396" s="14" t="s">
        <v>159</v>
      </c>
      <c r="G396" s="14" t="s">
        <v>62</v>
      </c>
      <c r="H396" s="28" t="s">
        <v>1301</v>
      </c>
      <c r="I396" s="47">
        <v>4825.5175300000001</v>
      </c>
      <c r="J396" s="14" t="s">
        <v>836</v>
      </c>
      <c r="K396" s="24" t="s">
        <v>1062</v>
      </c>
      <c r="L396" s="24" t="s">
        <v>1302</v>
      </c>
      <c r="M396" s="14" t="s">
        <v>163</v>
      </c>
    </row>
    <row r="397" spans="1:13" ht="51" x14ac:dyDescent="0.25">
      <c r="A397" s="13">
        <f t="shared" si="6"/>
        <v>393</v>
      </c>
      <c r="B397" s="24" t="s">
        <v>369</v>
      </c>
      <c r="C397" s="25" t="s">
        <v>914</v>
      </c>
      <c r="D397" s="26" t="s">
        <v>1303</v>
      </c>
      <c r="E397" s="27" t="s">
        <v>609</v>
      </c>
      <c r="F397" s="14" t="s">
        <v>32</v>
      </c>
      <c r="G397" s="14" t="s">
        <v>95</v>
      </c>
      <c r="H397" s="28">
        <v>1</v>
      </c>
      <c r="I397" s="34">
        <v>1144.05</v>
      </c>
      <c r="J397" s="14" t="s">
        <v>580</v>
      </c>
      <c r="K397" s="24" t="s">
        <v>1058</v>
      </c>
      <c r="L397" s="24" t="s">
        <v>467</v>
      </c>
      <c r="M397" s="14" t="s">
        <v>250</v>
      </c>
    </row>
    <row r="398" spans="1:13" ht="38.25" x14ac:dyDescent="0.25">
      <c r="A398" s="13">
        <f t="shared" si="6"/>
        <v>394</v>
      </c>
      <c r="B398" s="24" t="s">
        <v>156</v>
      </c>
      <c r="C398" s="25" t="s">
        <v>156</v>
      </c>
      <c r="D398" s="26" t="s">
        <v>1304</v>
      </c>
      <c r="E398" s="27" t="s">
        <v>158</v>
      </c>
      <c r="F398" s="14" t="s">
        <v>159</v>
      </c>
      <c r="G398" s="14" t="s">
        <v>42</v>
      </c>
      <c r="H398" s="28">
        <v>1</v>
      </c>
      <c r="I398" s="14">
        <v>663.38639999999998</v>
      </c>
      <c r="J398" s="14" t="s">
        <v>836</v>
      </c>
      <c r="K398" s="24" t="s">
        <v>1058</v>
      </c>
      <c r="L398" s="24" t="s">
        <v>1013</v>
      </c>
      <c r="M398" s="14" t="s">
        <v>163</v>
      </c>
    </row>
    <row r="399" spans="1:13" ht="51" x14ac:dyDescent="0.25">
      <c r="A399" s="13">
        <f t="shared" si="6"/>
        <v>395</v>
      </c>
      <c r="B399" s="24" t="s">
        <v>565</v>
      </c>
      <c r="C399" s="25" t="s">
        <v>566</v>
      </c>
      <c r="D399" s="26" t="s">
        <v>1305</v>
      </c>
      <c r="E399" s="27" t="s">
        <v>561</v>
      </c>
      <c r="F399" s="14" t="s">
        <v>104</v>
      </c>
      <c r="G399" s="14" t="s">
        <v>33</v>
      </c>
      <c r="H399" s="28" t="s">
        <v>33</v>
      </c>
      <c r="I399" s="34">
        <v>5040</v>
      </c>
      <c r="J399" s="14" t="s">
        <v>580</v>
      </c>
      <c r="K399" s="24" t="s">
        <v>1062</v>
      </c>
      <c r="L399" s="24" t="s">
        <v>1288</v>
      </c>
      <c r="M399" s="14" t="s">
        <v>46</v>
      </c>
    </row>
    <row r="400" spans="1:13" ht="51" x14ac:dyDescent="0.25">
      <c r="A400" s="13">
        <f t="shared" si="6"/>
        <v>396</v>
      </c>
      <c r="B400" s="24" t="s">
        <v>565</v>
      </c>
      <c r="C400" s="25" t="s">
        <v>566</v>
      </c>
      <c r="D400" s="26" t="s">
        <v>1306</v>
      </c>
      <c r="E400" s="27" t="s">
        <v>561</v>
      </c>
      <c r="F400" s="14" t="s">
        <v>104</v>
      </c>
      <c r="G400" s="14" t="s">
        <v>33</v>
      </c>
      <c r="H400" s="28" t="s">
        <v>33</v>
      </c>
      <c r="I400" s="34">
        <v>3628.8</v>
      </c>
      <c r="J400" s="14" t="s">
        <v>580</v>
      </c>
      <c r="K400" s="24" t="s">
        <v>1058</v>
      </c>
      <c r="L400" s="24" t="s">
        <v>1288</v>
      </c>
      <c r="M400" s="14" t="s">
        <v>46</v>
      </c>
    </row>
    <row r="401" spans="1:13" ht="51" x14ac:dyDescent="0.25">
      <c r="A401" s="13">
        <f t="shared" si="6"/>
        <v>397</v>
      </c>
      <c r="B401" s="24" t="s">
        <v>565</v>
      </c>
      <c r="C401" s="25" t="s">
        <v>566</v>
      </c>
      <c r="D401" s="26" t="s">
        <v>569</v>
      </c>
      <c r="E401" s="27" t="s">
        <v>561</v>
      </c>
      <c r="F401" s="14" t="s">
        <v>104</v>
      </c>
      <c r="G401" s="14" t="s">
        <v>33</v>
      </c>
      <c r="H401" s="28" t="s">
        <v>33</v>
      </c>
      <c r="I401" s="34">
        <v>3628.8</v>
      </c>
      <c r="J401" s="14" t="s">
        <v>580</v>
      </c>
      <c r="K401" s="24" t="s">
        <v>1058</v>
      </c>
      <c r="L401" s="24" t="s">
        <v>1288</v>
      </c>
      <c r="M401" s="14" t="s">
        <v>46</v>
      </c>
    </row>
    <row r="402" spans="1:13" ht="51" x14ac:dyDescent="0.25">
      <c r="A402" s="13">
        <f t="shared" si="6"/>
        <v>398</v>
      </c>
      <c r="B402" s="24" t="s">
        <v>565</v>
      </c>
      <c r="C402" s="25" t="s">
        <v>566</v>
      </c>
      <c r="D402" s="26" t="s">
        <v>1307</v>
      </c>
      <c r="E402" s="27" t="s">
        <v>561</v>
      </c>
      <c r="F402" s="14" t="s">
        <v>104</v>
      </c>
      <c r="G402" s="14" t="s">
        <v>33</v>
      </c>
      <c r="H402" s="28" t="s">
        <v>33</v>
      </c>
      <c r="I402" s="34">
        <v>2419.1999999999998</v>
      </c>
      <c r="J402" s="14" t="s">
        <v>580</v>
      </c>
      <c r="K402" s="24" t="s">
        <v>1058</v>
      </c>
      <c r="L402" s="24" t="s">
        <v>1288</v>
      </c>
      <c r="M402" s="14" t="s">
        <v>46</v>
      </c>
    </row>
    <row r="403" spans="1:13" ht="51" x14ac:dyDescent="0.25">
      <c r="A403" s="13">
        <f t="shared" ref="A403:A440" si="7">A402+1</f>
        <v>399</v>
      </c>
      <c r="B403" s="24" t="s">
        <v>164</v>
      </c>
      <c r="C403" s="25" t="s">
        <v>164</v>
      </c>
      <c r="D403" s="26" t="s">
        <v>1308</v>
      </c>
      <c r="E403" s="27" t="s">
        <v>166</v>
      </c>
      <c r="F403" s="14" t="s">
        <v>32</v>
      </c>
      <c r="G403" s="14" t="s">
        <v>42</v>
      </c>
      <c r="H403" s="28">
        <v>1</v>
      </c>
      <c r="I403" s="14">
        <v>177.05835999999999</v>
      </c>
      <c r="J403" s="14" t="s">
        <v>580</v>
      </c>
      <c r="K403" s="24" t="s">
        <v>1058</v>
      </c>
      <c r="L403" s="24" t="s">
        <v>1062</v>
      </c>
      <c r="M403" s="14" t="s">
        <v>163</v>
      </c>
    </row>
    <row r="404" spans="1:13" ht="51" x14ac:dyDescent="0.25">
      <c r="A404" s="13">
        <f t="shared" si="7"/>
        <v>400</v>
      </c>
      <c r="B404" s="24" t="s">
        <v>565</v>
      </c>
      <c r="C404" s="25" t="s">
        <v>566</v>
      </c>
      <c r="D404" s="26" t="s">
        <v>579</v>
      </c>
      <c r="E404" s="27" t="s">
        <v>561</v>
      </c>
      <c r="F404" s="14" t="s">
        <v>104</v>
      </c>
      <c r="G404" s="14" t="s">
        <v>33</v>
      </c>
      <c r="H404" s="28" t="s">
        <v>33</v>
      </c>
      <c r="I404" s="34">
        <v>6048</v>
      </c>
      <c r="J404" s="14" t="s">
        <v>580</v>
      </c>
      <c r="K404" s="24" t="s">
        <v>1058</v>
      </c>
      <c r="L404" s="24" t="s">
        <v>1288</v>
      </c>
      <c r="M404" s="14" t="s">
        <v>46</v>
      </c>
    </row>
    <row r="405" spans="1:13" ht="25.5" x14ac:dyDescent="0.25">
      <c r="A405" s="13">
        <f t="shared" si="7"/>
        <v>401</v>
      </c>
      <c r="B405" s="24" t="s">
        <v>1309</v>
      </c>
      <c r="C405" s="25" t="s">
        <v>1310</v>
      </c>
      <c r="D405" s="26" t="s">
        <v>1311</v>
      </c>
      <c r="E405" s="27" t="s">
        <v>920</v>
      </c>
      <c r="F405" s="14" t="s">
        <v>32</v>
      </c>
      <c r="G405" s="14" t="s">
        <v>95</v>
      </c>
      <c r="H405" s="28">
        <v>7</v>
      </c>
      <c r="I405" s="14">
        <v>666.27880000000005</v>
      </c>
      <c r="J405" s="14" t="s">
        <v>383</v>
      </c>
      <c r="K405" s="24" t="s">
        <v>1062</v>
      </c>
      <c r="L405" s="24" t="s">
        <v>467</v>
      </c>
      <c r="M405" s="14" t="s">
        <v>46</v>
      </c>
    </row>
    <row r="406" spans="1:13" ht="51" x14ac:dyDescent="0.25">
      <c r="A406" s="13">
        <f t="shared" si="7"/>
        <v>402</v>
      </c>
      <c r="B406" s="24" t="s">
        <v>1312</v>
      </c>
      <c r="C406" s="25" t="s">
        <v>1312</v>
      </c>
      <c r="D406" s="26" t="s">
        <v>179</v>
      </c>
      <c r="E406" s="27" t="s">
        <v>254</v>
      </c>
      <c r="F406" s="14" t="s">
        <v>255</v>
      </c>
      <c r="G406" s="14" t="s">
        <v>1313</v>
      </c>
      <c r="H406" s="28" t="s">
        <v>1314</v>
      </c>
      <c r="I406" s="14">
        <v>604.54164000000003</v>
      </c>
      <c r="J406" s="14" t="s">
        <v>580</v>
      </c>
      <c r="K406" s="24" t="s">
        <v>1285</v>
      </c>
      <c r="L406" s="24" t="s">
        <v>1062</v>
      </c>
      <c r="M406" s="14" t="s">
        <v>250</v>
      </c>
    </row>
    <row r="407" spans="1:13" ht="51" x14ac:dyDescent="0.25">
      <c r="A407" s="13">
        <f t="shared" si="7"/>
        <v>403</v>
      </c>
      <c r="B407" s="24" t="s">
        <v>565</v>
      </c>
      <c r="C407" s="25" t="s">
        <v>566</v>
      </c>
      <c r="D407" s="26" t="s">
        <v>1315</v>
      </c>
      <c r="E407" s="27" t="s">
        <v>561</v>
      </c>
      <c r="F407" s="14" t="s">
        <v>104</v>
      </c>
      <c r="G407" s="14" t="s">
        <v>33</v>
      </c>
      <c r="H407" s="28" t="s">
        <v>33</v>
      </c>
      <c r="I407" s="14">
        <v>480</v>
      </c>
      <c r="J407" s="14" t="s">
        <v>580</v>
      </c>
      <c r="K407" s="24" t="s">
        <v>1285</v>
      </c>
      <c r="L407" s="24" t="s">
        <v>1193</v>
      </c>
      <c r="M407" s="14" t="s">
        <v>46</v>
      </c>
    </row>
    <row r="408" spans="1:13" ht="25.5" x14ac:dyDescent="0.25">
      <c r="A408" s="13">
        <f t="shared" si="7"/>
        <v>404</v>
      </c>
      <c r="B408" s="24" t="s">
        <v>369</v>
      </c>
      <c r="C408" s="25" t="s">
        <v>914</v>
      </c>
      <c r="D408" s="26" t="s">
        <v>1316</v>
      </c>
      <c r="E408" s="27" t="s">
        <v>920</v>
      </c>
      <c r="F408" s="14" t="s">
        <v>32</v>
      </c>
      <c r="G408" s="14" t="s">
        <v>1317</v>
      </c>
      <c r="H408" s="28">
        <v>1</v>
      </c>
      <c r="I408" s="14">
        <v>108.5</v>
      </c>
      <c r="J408" s="14" t="s">
        <v>383</v>
      </c>
      <c r="K408" s="24" t="s">
        <v>1285</v>
      </c>
      <c r="L408" s="24" t="s">
        <v>467</v>
      </c>
      <c r="M408" s="14" t="s">
        <v>250</v>
      </c>
    </row>
    <row r="409" spans="1:13" ht="25.5" x14ac:dyDescent="0.25">
      <c r="A409" s="13">
        <f t="shared" si="7"/>
        <v>405</v>
      </c>
      <c r="B409" s="24" t="s">
        <v>369</v>
      </c>
      <c r="C409" s="25" t="s">
        <v>914</v>
      </c>
      <c r="D409" s="26" t="s">
        <v>1318</v>
      </c>
      <c r="E409" s="27" t="s">
        <v>920</v>
      </c>
      <c r="F409" s="14" t="s">
        <v>32</v>
      </c>
      <c r="G409" s="14" t="s">
        <v>1317</v>
      </c>
      <c r="H409" s="28">
        <v>1</v>
      </c>
      <c r="I409" s="14">
        <v>149.9</v>
      </c>
      <c r="J409" s="14" t="s">
        <v>383</v>
      </c>
      <c r="K409" s="24" t="s">
        <v>1285</v>
      </c>
      <c r="L409" s="24" t="s">
        <v>467</v>
      </c>
      <c r="M409" s="14" t="s">
        <v>250</v>
      </c>
    </row>
    <row r="410" spans="1:13" ht="38.25" x14ac:dyDescent="0.25">
      <c r="A410" s="13">
        <f t="shared" si="7"/>
        <v>406</v>
      </c>
      <c r="B410" s="24" t="s">
        <v>895</v>
      </c>
      <c r="C410" s="25" t="s">
        <v>895</v>
      </c>
      <c r="D410" s="26" t="s">
        <v>1319</v>
      </c>
      <c r="E410" s="27" t="s">
        <v>602</v>
      </c>
      <c r="F410" s="14" t="s">
        <v>32</v>
      </c>
      <c r="G410" s="14" t="s">
        <v>42</v>
      </c>
      <c r="H410" s="28">
        <v>1</v>
      </c>
      <c r="I410" s="34">
        <v>3574.45</v>
      </c>
      <c r="J410" s="14" t="s">
        <v>836</v>
      </c>
      <c r="K410" s="24" t="s">
        <v>1285</v>
      </c>
      <c r="L410" s="24" t="s">
        <v>1196</v>
      </c>
      <c r="M410" s="14" t="s">
        <v>163</v>
      </c>
    </row>
    <row r="411" spans="1:13" ht="89.25" x14ac:dyDescent="0.25">
      <c r="A411" s="13">
        <f t="shared" si="7"/>
        <v>407</v>
      </c>
      <c r="B411" s="24" t="s">
        <v>226</v>
      </c>
      <c r="C411" s="25" t="s">
        <v>227</v>
      </c>
      <c r="D411" s="26" t="s">
        <v>1320</v>
      </c>
      <c r="E411" s="27" t="s">
        <v>229</v>
      </c>
      <c r="F411" s="14" t="s">
        <v>118</v>
      </c>
      <c r="G411" s="14" t="s">
        <v>42</v>
      </c>
      <c r="H411" s="28">
        <v>120000</v>
      </c>
      <c r="I411" s="14">
        <v>8400</v>
      </c>
      <c r="J411" s="14" t="s">
        <v>1321</v>
      </c>
      <c r="K411" s="24" t="s">
        <v>1176</v>
      </c>
      <c r="L411" s="24" t="s">
        <v>1322</v>
      </c>
      <c r="M411" s="14" t="s">
        <v>46</v>
      </c>
    </row>
    <row r="412" spans="1:13" ht="25.5" x14ac:dyDescent="0.25">
      <c r="A412" s="13">
        <f t="shared" si="7"/>
        <v>408</v>
      </c>
      <c r="B412" s="24" t="s">
        <v>1059</v>
      </c>
      <c r="C412" s="25" t="s">
        <v>1060</v>
      </c>
      <c r="D412" s="26" t="s">
        <v>1061</v>
      </c>
      <c r="E412" s="27" t="s">
        <v>344</v>
      </c>
      <c r="F412" s="14" t="s">
        <v>72</v>
      </c>
      <c r="G412" s="14" t="s">
        <v>95</v>
      </c>
      <c r="H412" s="62">
        <v>48</v>
      </c>
      <c r="I412" s="14">
        <v>213.39599999999999</v>
      </c>
      <c r="J412" s="14" t="s">
        <v>383</v>
      </c>
      <c r="K412" s="24" t="s">
        <v>1062</v>
      </c>
      <c r="L412" s="24" t="s">
        <v>1062</v>
      </c>
      <c r="M412" s="14" t="s">
        <v>250</v>
      </c>
    </row>
    <row r="413" spans="1:13" ht="25.5" x14ac:dyDescent="0.25">
      <c r="A413" s="13">
        <f t="shared" si="7"/>
        <v>409</v>
      </c>
      <c r="B413" s="24" t="s">
        <v>369</v>
      </c>
      <c r="C413" s="25" t="s">
        <v>914</v>
      </c>
      <c r="D413" s="26" t="s">
        <v>1323</v>
      </c>
      <c r="E413" s="27" t="s">
        <v>609</v>
      </c>
      <c r="F413" s="14" t="s">
        <v>32</v>
      </c>
      <c r="G413" s="14" t="s">
        <v>95</v>
      </c>
      <c r="H413" s="28">
        <v>2</v>
      </c>
      <c r="I413" s="80">
        <v>1579.748</v>
      </c>
      <c r="J413" s="14" t="s">
        <v>383</v>
      </c>
      <c r="K413" s="24" t="s">
        <v>1062</v>
      </c>
      <c r="L413" s="24" t="s">
        <v>1324</v>
      </c>
      <c r="M413" s="14" t="s">
        <v>250</v>
      </c>
    </row>
    <row r="414" spans="1:13" ht="38.25" x14ac:dyDescent="0.25">
      <c r="A414" s="13">
        <f t="shared" si="7"/>
        <v>410</v>
      </c>
      <c r="B414" s="24" t="s">
        <v>156</v>
      </c>
      <c r="C414" s="25" t="s">
        <v>156</v>
      </c>
      <c r="D414" s="26" t="s">
        <v>1240</v>
      </c>
      <c r="E414" s="27" t="s">
        <v>158</v>
      </c>
      <c r="F414" s="14" t="s">
        <v>159</v>
      </c>
      <c r="G414" s="14" t="s">
        <v>42</v>
      </c>
      <c r="H414" s="28">
        <v>1</v>
      </c>
      <c r="I414" s="81">
        <v>1361.6543999999999</v>
      </c>
      <c r="J414" s="14" t="s">
        <v>836</v>
      </c>
      <c r="K414" s="24" t="s">
        <v>1062</v>
      </c>
      <c r="L414" s="24" t="s">
        <v>1325</v>
      </c>
      <c r="M414" s="14" t="s">
        <v>163</v>
      </c>
    </row>
    <row r="415" spans="1:13" ht="38.25" x14ac:dyDescent="0.25">
      <c r="A415" s="13">
        <f t="shared" si="7"/>
        <v>411</v>
      </c>
      <c r="B415" s="24" t="s">
        <v>544</v>
      </c>
      <c r="C415" s="25" t="s">
        <v>544</v>
      </c>
      <c r="D415" s="26" t="s">
        <v>955</v>
      </c>
      <c r="E415" s="27" t="s">
        <v>158</v>
      </c>
      <c r="F415" s="14" t="s">
        <v>159</v>
      </c>
      <c r="G415" s="14" t="s">
        <v>42</v>
      </c>
      <c r="H415" s="28">
        <v>1</v>
      </c>
      <c r="I415" s="81">
        <v>1747.7808</v>
      </c>
      <c r="J415" s="14" t="s">
        <v>836</v>
      </c>
      <c r="K415" s="24" t="s">
        <v>1062</v>
      </c>
      <c r="L415" s="24" t="s">
        <v>1148</v>
      </c>
      <c r="M415" s="14" t="s">
        <v>163</v>
      </c>
    </row>
    <row r="416" spans="1:13" ht="38.25" x14ac:dyDescent="0.25">
      <c r="A416" s="13">
        <f t="shared" si="7"/>
        <v>412</v>
      </c>
      <c r="B416" s="24" t="s">
        <v>544</v>
      </c>
      <c r="C416" s="25" t="s">
        <v>544</v>
      </c>
      <c r="D416" s="26" t="s">
        <v>1326</v>
      </c>
      <c r="E416" s="27" t="s">
        <v>158</v>
      </c>
      <c r="F416" s="14" t="s">
        <v>159</v>
      </c>
      <c r="G416" s="14" t="s">
        <v>42</v>
      </c>
      <c r="H416" s="28">
        <v>1</v>
      </c>
      <c r="I416" s="47">
        <v>1846.3463999999999</v>
      </c>
      <c r="J416" s="14" t="s">
        <v>836</v>
      </c>
      <c r="K416" s="24" t="s">
        <v>1062</v>
      </c>
      <c r="L416" s="24" t="s">
        <v>1327</v>
      </c>
      <c r="M416" s="14" t="s">
        <v>163</v>
      </c>
    </row>
    <row r="417" spans="1:13" ht="38.25" x14ac:dyDescent="0.25">
      <c r="A417" s="13">
        <f t="shared" si="7"/>
        <v>413</v>
      </c>
      <c r="B417" s="24" t="s">
        <v>289</v>
      </c>
      <c r="C417" s="25" t="s">
        <v>945</v>
      </c>
      <c r="D417" s="26" t="s">
        <v>1328</v>
      </c>
      <c r="E417" s="27" t="s">
        <v>158</v>
      </c>
      <c r="F417" s="14" t="s">
        <v>159</v>
      </c>
      <c r="G417" s="14" t="s">
        <v>62</v>
      </c>
      <c r="H417" s="28" t="s">
        <v>1329</v>
      </c>
      <c r="I417" s="47">
        <v>17183.76958</v>
      </c>
      <c r="J417" s="14" t="s">
        <v>836</v>
      </c>
      <c r="K417" s="24" t="s">
        <v>1062</v>
      </c>
      <c r="L417" s="24" t="s">
        <v>1330</v>
      </c>
      <c r="M417" s="14" t="s">
        <v>163</v>
      </c>
    </row>
    <row r="418" spans="1:13" ht="76.5" x14ac:dyDescent="0.25">
      <c r="A418" s="13">
        <f t="shared" si="7"/>
        <v>414</v>
      </c>
      <c r="B418" s="24" t="s">
        <v>156</v>
      </c>
      <c r="C418" s="25" t="s">
        <v>156</v>
      </c>
      <c r="D418" s="26" t="s">
        <v>1331</v>
      </c>
      <c r="E418" s="27" t="s">
        <v>158</v>
      </c>
      <c r="F418" s="14" t="s">
        <v>159</v>
      </c>
      <c r="G418" s="14" t="s">
        <v>42</v>
      </c>
      <c r="H418" s="28">
        <v>1</v>
      </c>
      <c r="I418" s="14">
        <v>353.68799999999999</v>
      </c>
      <c r="J418" s="14" t="s">
        <v>836</v>
      </c>
      <c r="K418" s="24" t="s">
        <v>1062</v>
      </c>
      <c r="L418" s="24" t="s">
        <v>1332</v>
      </c>
      <c r="M418" s="14" t="s">
        <v>163</v>
      </c>
    </row>
    <row r="419" spans="1:13" ht="51" x14ac:dyDescent="0.25">
      <c r="A419" s="13">
        <f t="shared" si="7"/>
        <v>415</v>
      </c>
      <c r="B419" s="24" t="s">
        <v>904</v>
      </c>
      <c r="C419" s="25" t="s">
        <v>905</v>
      </c>
      <c r="D419" s="26" t="s">
        <v>1333</v>
      </c>
      <c r="E419" s="27" t="s">
        <v>428</v>
      </c>
      <c r="F419" s="14" t="s">
        <v>32</v>
      </c>
      <c r="G419" s="14" t="s">
        <v>95</v>
      </c>
      <c r="H419" s="28">
        <v>3</v>
      </c>
      <c r="I419" s="14">
        <v>119.31399999999999</v>
      </c>
      <c r="J419" s="14" t="s">
        <v>580</v>
      </c>
      <c r="K419" s="24" t="s">
        <v>1062</v>
      </c>
      <c r="L419" s="24" t="s">
        <v>467</v>
      </c>
      <c r="M419" s="14" t="s">
        <v>250</v>
      </c>
    </row>
    <row r="420" spans="1:13" ht="38.25" x14ac:dyDescent="0.25">
      <c r="A420" s="13">
        <f t="shared" si="7"/>
        <v>416</v>
      </c>
      <c r="B420" s="24" t="s">
        <v>1334</v>
      </c>
      <c r="C420" s="25" t="s">
        <v>1335</v>
      </c>
      <c r="D420" s="26" t="s">
        <v>1336</v>
      </c>
      <c r="E420" s="27" t="s">
        <v>428</v>
      </c>
      <c r="F420" s="14" t="s">
        <v>32</v>
      </c>
      <c r="G420" s="14" t="s">
        <v>710</v>
      </c>
      <c r="H420" s="28">
        <v>150</v>
      </c>
      <c r="I420" s="14">
        <v>380</v>
      </c>
      <c r="J420" s="14" t="s">
        <v>1042</v>
      </c>
      <c r="K420" s="24" t="s">
        <v>1062</v>
      </c>
      <c r="L420" s="24" t="s">
        <v>467</v>
      </c>
      <c r="M420" s="14" t="s">
        <v>163</v>
      </c>
    </row>
    <row r="421" spans="1:13" ht="38.25" x14ac:dyDescent="0.25">
      <c r="A421" s="13">
        <f t="shared" si="7"/>
        <v>417</v>
      </c>
      <c r="B421" s="24" t="s">
        <v>1337</v>
      </c>
      <c r="C421" s="25" t="s">
        <v>1338</v>
      </c>
      <c r="D421" s="26" t="s">
        <v>1339</v>
      </c>
      <c r="E421" s="27" t="s">
        <v>1245</v>
      </c>
      <c r="F421" s="14" t="s">
        <v>205</v>
      </c>
      <c r="G421" s="14" t="s">
        <v>42</v>
      </c>
      <c r="H421" s="28">
        <v>1</v>
      </c>
      <c r="I421" s="14">
        <v>200</v>
      </c>
      <c r="J421" s="14" t="s">
        <v>383</v>
      </c>
      <c r="K421" s="24" t="s">
        <v>1062</v>
      </c>
      <c r="L421" s="24" t="s">
        <v>384</v>
      </c>
      <c r="M421" s="14" t="s">
        <v>37</v>
      </c>
    </row>
    <row r="422" spans="1:13" ht="38.25" x14ac:dyDescent="0.25">
      <c r="A422" s="13">
        <f t="shared" si="7"/>
        <v>418</v>
      </c>
      <c r="B422" s="24" t="s">
        <v>29</v>
      </c>
      <c r="C422" s="25" t="s">
        <v>29</v>
      </c>
      <c r="D422" s="26" t="s">
        <v>1340</v>
      </c>
      <c r="E422" s="27" t="s">
        <v>31</v>
      </c>
      <c r="F422" s="14" t="s">
        <v>525</v>
      </c>
      <c r="G422" s="14" t="s">
        <v>33</v>
      </c>
      <c r="H422" s="28" t="s">
        <v>33</v>
      </c>
      <c r="I422" s="14">
        <v>216</v>
      </c>
      <c r="J422" s="14" t="s">
        <v>383</v>
      </c>
      <c r="K422" s="24" t="s">
        <v>1062</v>
      </c>
      <c r="L422" s="24" t="s">
        <v>467</v>
      </c>
      <c r="M422" s="14" t="s">
        <v>46</v>
      </c>
    </row>
    <row r="423" spans="1:13" ht="89.25" x14ac:dyDescent="0.25">
      <c r="A423" s="13">
        <f t="shared" si="7"/>
        <v>419</v>
      </c>
      <c r="B423" s="24" t="s">
        <v>156</v>
      </c>
      <c r="C423" s="25" t="s">
        <v>156</v>
      </c>
      <c r="D423" s="26" t="s">
        <v>1341</v>
      </c>
      <c r="E423" s="27" t="s">
        <v>158</v>
      </c>
      <c r="F423" s="14" t="s">
        <v>159</v>
      </c>
      <c r="G423" s="14" t="s">
        <v>42</v>
      </c>
      <c r="H423" s="28">
        <v>1</v>
      </c>
      <c r="I423" s="14">
        <v>597.61680000000001</v>
      </c>
      <c r="J423" s="14" t="s">
        <v>836</v>
      </c>
      <c r="K423" s="24" t="s">
        <v>467</v>
      </c>
      <c r="L423" s="24" t="s">
        <v>1148</v>
      </c>
      <c r="M423" s="14" t="s">
        <v>163</v>
      </c>
    </row>
    <row r="424" spans="1:13" ht="51" x14ac:dyDescent="0.25">
      <c r="A424" s="13">
        <f t="shared" si="7"/>
        <v>420</v>
      </c>
      <c r="B424" s="24" t="s">
        <v>1342</v>
      </c>
      <c r="C424" s="25" t="s">
        <v>1343</v>
      </c>
      <c r="D424" s="26" t="s">
        <v>390</v>
      </c>
      <c r="E424" s="27" t="s">
        <v>391</v>
      </c>
      <c r="F424" s="14" t="s">
        <v>118</v>
      </c>
      <c r="G424" s="14" t="s">
        <v>1344</v>
      </c>
      <c r="H424" s="28" t="s">
        <v>1345</v>
      </c>
      <c r="I424" s="34">
        <v>1450</v>
      </c>
      <c r="J424" s="14" t="s">
        <v>1346</v>
      </c>
      <c r="K424" s="24" t="s">
        <v>1347</v>
      </c>
      <c r="L424" s="24" t="s">
        <v>1348</v>
      </c>
      <c r="M424" s="14" t="s">
        <v>46</v>
      </c>
    </row>
    <row r="425" spans="1:13" ht="38.25" x14ac:dyDescent="0.25">
      <c r="A425" s="13">
        <f t="shared" si="7"/>
        <v>421</v>
      </c>
      <c r="B425" s="24" t="s">
        <v>634</v>
      </c>
      <c r="C425" s="25" t="s">
        <v>1349</v>
      </c>
      <c r="D425" s="26" t="s">
        <v>1350</v>
      </c>
      <c r="E425" s="27" t="s">
        <v>920</v>
      </c>
      <c r="F425" s="14" t="s">
        <v>32</v>
      </c>
      <c r="G425" s="14" t="s">
        <v>95</v>
      </c>
      <c r="H425" s="28">
        <v>5</v>
      </c>
      <c r="I425" s="14">
        <v>104.5</v>
      </c>
      <c r="J425" s="14" t="s">
        <v>836</v>
      </c>
      <c r="K425" s="24" t="s">
        <v>384</v>
      </c>
      <c r="L425" s="24" t="s">
        <v>467</v>
      </c>
      <c r="M425" s="14" t="s">
        <v>613</v>
      </c>
    </row>
    <row r="426" spans="1:13" ht="63.75" x14ac:dyDescent="0.25">
      <c r="A426" s="13">
        <f t="shared" si="7"/>
        <v>422</v>
      </c>
      <c r="B426" s="24" t="s">
        <v>895</v>
      </c>
      <c r="C426" s="25" t="s">
        <v>895</v>
      </c>
      <c r="D426" s="26" t="s">
        <v>1351</v>
      </c>
      <c r="E426" s="27" t="s">
        <v>602</v>
      </c>
      <c r="F426" s="14" t="s">
        <v>315</v>
      </c>
      <c r="G426" s="14" t="s">
        <v>42</v>
      </c>
      <c r="H426" s="28">
        <v>1</v>
      </c>
      <c r="I426" s="14">
        <v>929.245</v>
      </c>
      <c r="J426" s="14" t="s">
        <v>580</v>
      </c>
      <c r="K426" s="24" t="s">
        <v>384</v>
      </c>
      <c r="L426" s="24" t="s">
        <v>467</v>
      </c>
      <c r="M426" s="14" t="s">
        <v>163</v>
      </c>
    </row>
    <row r="427" spans="1:13" ht="114.75" x14ac:dyDescent="0.25">
      <c r="A427" s="13">
        <f t="shared" si="7"/>
        <v>423</v>
      </c>
      <c r="B427" s="24" t="s">
        <v>47</v>
      </c>
      <c r="C427" s="25" t="s">
        <v>617</v>
      </c>
      <c r="D427" s="26" t="s">
        <v>1352</v>
      </c>
      <c r="E427" s="27" t="s">
        <v>158</v>
      </c>
      <c r="F427" s="14" t="s">
        <v>159</v>
      </c>
      <c r="G427" s="14" t="s">
        <v>42</v>
      </c>
      <c r="H427" s="28">
        <v>2</v>
      </c>
      <c r="I427" s="14">
        <v>279.048</v>
      </c>
      <c r="J427" s="14" t="s">
        <v>836</v>
      </c>
      <c r="K427" s="24" t="s">
        <v>384</v>
      </c>
      <c r="L427" s="24" t="s">
        <v>1353</v>
      </c>
      <c r="M427" s="14" t="s">
        <v>163</v>
      </c>
    </row>
    <row r="428" spans="1:13" ht="25.5" x14ac:dyDescent="0.25">
      <c r="A428" s="13">
        <f t="shared" si="7"/>
        <v>424</v>
      </c>
      <c r="B428" s="24" t="s">
        <v>1354</v>
      </c>
      <c r="C428" s="25" t="s">
        <v>1354</v>
      </c>
      <c r="D428" s="26" t="s">
        <v>1355</v>
      </c>
      <c r="E428" s="27" t="s">
        <v>1356</v>
      </c>
      <c r="F428" s="14" t="s">
        <v>32</v>
      </c>
      <c r="G428" s="14" t="s">
        <v>95</v>
      </c>
      <c r="H428" s="28">
        <v>1</v>
      </c>
      <c r="I428" s="28">
        <v>3460</v>
      </c>
      <c r="J428" s="14" t="s">
        <v>1066</v>
      </c>
      <c r="K428" s="24" t="s">
        <v>384</v>
      </c>
      <c r="L428" s="24" t="s">
        <v>1324</v>
      </c>
      <c r="M428" s="14" t="s">
        <v>250</v>
      </c>
    </row>
    <row r="429" spans="1:13" ht="38.25" x14ac:dyDescent="0.25">
      <c r="A429" s="13">
        <f t="shared" si="7"/>
        <v>425</v>
      </c>
      <c r="B429" s="24" t="s">
        <v>1242</v>
      </c>
      <c r="C429" s="25" t="s">
        <v>1243</v>
      </c>
      <c r="D429" s="26" t="s">
        <v>1357</v>
      </c>
      <c r="E429" s="27" t="s">
        <v>1245</v>
      </c>
      <c r="F429" s="14" t="s">
        <v>1246</v>
      </c>
      <c r="G429" s="14" t="s">
        <v>42</v>
      </c>
      <c r="H429" s="28">
        <v>1</v>
      </c>
      <c r="I429" s="14">
        <v>388</v>
      </c>
      <c r="J429" s="14" t="s">
        <v>836</v>
      </c>
      <c r="K429" s="24" t="s">
        <v>467</v>
      </c>
      <c r="L429" s="24" t="s">
        <v>1358</v>
      </c>
      <c r="M429" s="14" t="s">
        <v>46</v>
      </c>
    </row>
    <row r="430" spans="1:13" ht="51" x14ac:dyDescent="0.25">
      <c r="A430" s="13">
        <f t="shared" si="7"/>
        <v>426</v>
      </c>
      <c r="B430" s="24" t="s">
        <v>1359</v>
      </c>
      <c r="C430" s="25" t="s">
        <v>1360</v>
      </c>
      <c r="D430" s="26" t="s">
        <v>1361</v>
      </c>
      <c r="E430" s="27" t="s">
        <v>31</v>
      </c>
      <c r="F430" s="14" t="s">
        <v>32</v>
      </c>
      <c r="G430" s="14" t="s">
        <v>33</v>
      </c>
      <c r="H430" s="28" t="s">
        <v>33</v>
      </c>
      <c r="I430" s="14">
        <v>220</v>
      </c>
      <c r="J430" s="14" t="s">
        <v>580</v>
      </c>
      <c r="K430" s="24" t="s">
        <v>467</v>
      </c>
      <c r="L430" s="24" t="s">
        <v>1362</v>
      </c>
      <c r="M430" s="14" t="s">
        <v>46</v>
      </c>
    </row>
    <row r="431" spans="1:13" ht="63.75" x14ac:dyDescent="0.25">
      <c r="A431" s="13">
        <f t="shared" si="7"/>
        <v>427</v>
      </c>
      <c r="B431" s="24" t="s">
        <v>156</v>
      </c>
      <c r="C431" s="25" t="s">
        <v>156</v>
      </c>
      <c r="D431" s="26" t="s">
        <v>1363</v>
      </c>
      <c r="E431" s="27" t="s">
        <v>158</v>
      </c>
      <c r="F431" s="14" t="s">
        <v>159</v>
      </c>
      <c r="G431" s="14" t="s">
        <v>42</v>
      </c>
      <c r="H431" s="28">
        <v>1</v>
      </c>
      <c r="I431" s="34">
        <v>1521.48</v>
      </c>
      <c r="J431" s="14" t="s">
        <v>580</v>
      </c>
      <c r="K431" s="24" t="s">
        <v>467</v>
      </c>
      <c r="L431" s="24" t="s">
        <v>1364</v>
      </c>
      <c r="M431" s="14" t="s">
        <v>163</v>
      </c>
    </row>
    <row r="432" spans="1:13" ht="38.25" x14ac:dyDescent="0.25">
      <c r="A432" s="13">
        <f t="shared" si="7"/>
        <v>428</v>
      </c>
      <c r="B432" s="24" t="s">
        <v>600</v>
      </c>
      <c r="C432" s="25" t="s">
        <v>745</v>
      </c>
      <c r="D432" s="26" t="s">
        <v>1194</v>
      </c>
      <c r="E432" s="27" t="s">
        <v>602</v>
      </c>
      <c r="F432" s="14" t="s">
        <v>703</v>
      </c>
      <c r="G432" s="28" t="s">
        <v>82</v>
      </c>
      <c r="H432" s="28" t="s">
        <v>82</v>
      </c>
      <c r="I432" s="14">
        <v>420</v>
      </c>
      <c r="J432" s="14" t="s">
        <v>383</v>
      </c>
      <c r="K432" s="24" t="s">
        <v>467</v>
      </c>
      <c r="L432" s="24" t="s">
        <v>1365</v>
      </c>
      <c r="M432" s="14" t="s">
        <v>46</v>
      </c>
    </row>
    <row r="433" spans="1:13" ht="38.25" x14ac:dyDescent="0.25">
      <c r="A433" s="13">
        <f t="shared" si="7"/>
        <v>429</v>
      </c>
      <c r="B433" s="24" t="s">
        <v>156</v>
      </c>
      <c r="C433" s="25" t="s">
        <v>156</v>
      </c>
      <c r="D433" s="26" t="s">
        <v>1366</v>
      </c>
      <c r="E433" s="27" t="s">
        <v>158</v>
      </c>
      <c r="F433" s="14" t="s">
        <v>159</v>
      </c>
      <c r="G433" s="14" t="s">
        <v>42</v>
      </c>
      <c r="H433" s="28">
        <v>1</v>
      </c>
      <c r="I433" s="44">
        <v>1205.4090000000001</v>
      </c>
      <c r="J433" s="14" t="s">
        <v>836</v>
      </c>
      <c r="K433" s="24" t="s">
        <v>467</v>
      </c>
      <c r="L433" s="24" t="s">
        <v>1358</v>
      </c>
      <c r="M433" s="14" t="s">
        <v>872</v>
      </c>
    </row>
    <row r="434" spans="1:13" ht="38.25" x14ac:dyDescent="0.25">
      <c r="A434" s="13">
        <f t="shared" si="7"/>
        <v>430</v>
      </c>
      <c r="B434" s="24" t="s">
        <v>1260</v>
      </c>
      <c r="C434" s="25" t="s">
        <v>1367</v>
      </c>
      <c r="D434" s="26" t="s">
        <v>1368</v>
      </c>
      <c r="E434" s="27" t="s">
        <v>602</v>
      </c>
      <c r="F434" s="14" t="s">
        <v>315</v>
      </c>
      <c r="G434" s="14" t="s">
        <v>42</v>
      </c>
      <c r="H434" s="28">
        <v>6</v>
      </c>
      <c r="I434" s="29">
        <v>3310.6284000000001</v>
      </c>
      <c r="J434" s="14" t="s">
        <v>836</v>
      </c>
      <c r="K434" s="24" t="s">
        <v>467</v>
      </c>
      <c r="L434" s="24" t="s">
        <v>1369</v>
      </c>
      <c r="M434" s="14" t="s">
        <v>163</v>
      </c>
    </row>
    <row r="435" spans="1:13" ht="51" x14ac:dyDescent="0.25">
      <c r="A435" s="13">
        <f t="shared" si="7"/>
        <v>431</v>
      </c>
      <c r="B435" s="24" t="s">
        <v>369</v>
      </c>
      <c r="C435" s="25" t="s">
        <v>914</v>
      </c>
      <c r="D435" s="26" t="s">
        <v>1370</v>
      </c>
      <c r="E435" s="27" t="s">
        <v>609</v>
      </c>
      <c r="F435" s="14" t="s">
        <v>32</v>
      </c>
      <c r="G435" s="14" t="s">
        <v>95</v>
      </c>
      <c r="H435" s="28">
        <v>1</v>
      </c>
      <c r="I435" s="14">
        <v>133.63200000000001</v>
      </c>
      <c r="J435" s="14" t="s">
        <v>580</v>
      </c>
      <c r="K435" s="24" t="s">
        <v>467</v>
      </c>
      <c r="L435" s="24" t="s">
        <v>1193</v>
      </c>
      <c r="M435" s="14" t="s">
        <v>250</v>
      </c>
    </row>
    <row r="436" spans="1:13" ht="51" x14ac:dyDescent="0.25">
      <c r="A436" s="13">
        <f t="shared" si="7"/>
        <v>432</v>
      </c>
      <c r="B436" s="24" t="s">
        <v>369</v>
      </c>
      <c r="C436" s="25" t="s">
        <v>914</v>
      </c>
      <c r="D436" s="82" t="s">
        <v>1041</v>
      </c>
      <c r="E436" s="27" t="s">
        <v>609</v>
      </c>
      <c r="F436" s="14" t="s">
        <v>32</v>
      </c>
      <c r="G436" s="14" t="s">
        <v>95</v>
      </c>
      <c r="H436" s="28">
        <v>18</v>
      </c>
      <c r="I436" s="14">
        <v>899.00171999999998</v>
      </c>
      <c r="J436" s="14" t="s">
        <v>580</v>
      </c>
      <c r="K436" s="24" t="s">
        <v>467</v>
      </c>
      <c r="L436" s="24" t="s">
        <v>1371</v>
      </c>
      <c r="M436" s="14" t="s">
        <v>250</v>
      </c>
    </row>
    <row r="437" spans="1:13" ht="25.5" x14ac:dyDescent="0.25">
      <c r="A437" s="13">
        <f t="shared" si="7"/>
        <v>433</v>
      </c>
      <c r="B437" s="24" t="s">
        <v>1354</v>
      </c>
      <c r="C437" s="24" t="s">
        <v>1354</v>
      </c>
      <c r="D437" s="82" t="s">
        <v>1372</v>
      </c>
      <c r="E437" s="82" t="s">
        <v>1356</v>
      </c>
      <c r="F437" s="14" t="s">
        <v>1143</v>
      </c>
      <c r="G437" s="14" t="s">
        <v>95</v>
      </c>
      <c r="H437" s="28">
        <v>1</v>
      </c>
      <c r="I437" s="83">
        <v>7150</v>
      </c>
      <c r="J437" s="14" t="s">
        <v>1066</v>
      </c>
      <c r="K437" s="24" t="s">
        <v>467</v>
      </c>
      <c r="L437" s="24" t="s">
        <v>467</v>
      </c>
      <c r="M437" s="14" t="s">
        <v>250</v>
      </c>
    </row>
    <row r="438" spans="1:13" ht="51" x14ac:dyDescent="0.25">
      <c r="A438" s="13">
        <f t="shared" si="7"/>
        <v>434</v>
      </c>
      <c r="B438" s="24" t="s">
        <v>785</v>
      </c>
      <c r="C438" s="24" t="s">
        <v>785</v>
      </c>
      <c r="D438" s="82" t="s">
        <v>1373</v>
      </c>
      <c r="E438" s="82" t="s">
        <v>428</v>
      </c>
      <c r="F438" s="14" t="s">
        <v>32</v>
      </c>
      <c r="G438" s="14" t="s">
        <v>95</v>
      </c>
      <c r="H438" s="28">
        <v>19</v>
      </c>
      <c r="I438" s="83">
        <v>204</v>
      </c>
      <c r="J438" s="14" t="s">
        <v>1374</v>
      </c>
      <c r="K438" s="24" t="s">
        <v>467</v>
      </c>
      <c r="L438" s="24" t="s">
        <v>467</v>
      </c>
      <c r="M438" s="14" t="s">
        <v>613</v>
      </c>
    </row>
    <row r="439" spans="1:13" ht="38.25" x14ac:dyDescent="0.25">
      <c r="A439" s="13">
        <f t="shared" si="7"/>
        <v>435</v>
      </c>
      <c r="B439" s="24" t="s">
        <v>1375</v>
      </c>
      <c r="C439" s="24" t="s">
        <v>1375</v>
      </c>
      <c r="D439" s="82" t="s">
        <v>1376</v>
      </c>
      <c r="E439" s="82" t="s">
        <v>942</v>
      </c>
      <c r="F439" s="14" t="s">
        <v>205</v>
      </c>
      <c r="G439" s="14" t="s">
        <v>95</v>
      </c>
      <c r="H439" s="28">
        <v>13</v>
      </c>
      <c r="I439" s="84">
        <v>132.75</v>
      </c>
      <c r="J439" s="14" t="s">
        <v>1066</v>
      </c>
      <c r="K439" s="24" t="s">
        <v>1058</v>
      </c>
      <c r="L439" s="24" t="s">
        <v>1062</v>
      </c>
      <c r="M439" s="14" t="s">
        <v>37</v>
      </c>
    </row>
    <row r="440" spans="1:13" ht="38.25" x14ac:dyDescent="0.25">
      <c r="A440" s="13">
        <f t="shared" si="7"/>
        <v>436</v>
      </c>
      <c r="B440" s="24" t="s">
        <v>1375</v>
      </c>
      <c r="C440" s="24" t="s">
        <v>1375</v>
      </c>
      <c r="D440" s="82" t="s">
        <v>1377</v>
      </c>
      <c r="E440" s="82" t="s">
        <v>942</v>
      </c>
      <c r="F440" s="14" t="s">
        <v>205</v>
      </c>
      <c r="G440" s="14" t="s">
        <v>95</v>
      </c>
      <c r="H440" s="28">
        <v>19</v>
      </c>
      <c r="I440" s="84">
        <v>114.5</v>
      </c>
      <c r="J440" s="14" t="s">
        <v>1066</v>
      </c>
      <c r="K440" s="24" t="s">
        <v>1058</v>
      </c>
      <c r="L440" s="24" t="s">
        <v>1062</v>
      </c>
      <c r="M440" s="14" t="s">
        <v>37</v>
      </c>
    </row>
  </sheetData>
  <autoFilter ref="A3:M3"/>
  <mergeCells count="13">
    <mergeCell ref="A1:M1"/>
    <mergeCell ref="A220:A221"/>
    <mergeCell ref="B220:B221"/>
    <mergeCell ref="C220:C221"/>
    <mergeCell ref="E220:E221"/>
    <mergeCell ref="F220:F221"/>
    <mergeCell ref="G220:G221"/>
    <mergeCell ref="H220:H221"/>
    <mergeCell ref="I220:I221"/>
    <mergeCell ref="J220:J221"/>
    <mergeCell ref="K220:K221"/>
    <mergeCell ref="L220:L221"/>
    <mergeCell ref="M220:M221"/>
  </mergeCells>
  <dataValidations count="1">
    <dataValidation allowBlank="1" showInputMessage="1" showErrorMessage="1" sqref="J6:L6 J7 G6:H7 F36:L36 B36:D36 J37:L37"/>
  </dataValidations>
  <printOptions horizontalCentered="1"/>
  <pageMargins left="0.19685039370078741" right="0.19685039370078741" top="0.78740157480314965" bottom="0.39370078740157483" header="0" footer="0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ГКПЗ 2021</vt:lpstr>
      <vt:lpstr>'ГКПЗ 2021'!Заголовки_для_печати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Борисов А.Б.</dc:creator>
  <cp:lastModifiedBy>Борисов А.Б.</cp:lastModifiedBy>
  <cp:lastPrinted>2018-10-19T12:51:29Z</cp:lastPrinted>
  <dcterms:created xsi:type="dcterms:W3CDTF">2018-03-20T16:10:20Z</dcterms:created>
  <dcterms:modified xsi:type="dcterms:W3CDTF">2021-10-13T06:54:45Z</dcterms:modified>
</cp:coreProperties>
</file>